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29040" windowHeight="15840" tabRatio="865" firstSheet="4" activeTab="8"/>
  </bookViews>
  <sheets>
    <sheet name="НАСЛОВ" sheetId="69" r:id="rId1"/>
    <sheet name="Садржај" sheetId="84" r:id="rId2"/>
    <sheet name="ДЕМОГРАФИЈА" sheetId="27" r:id="rId3"/>
    <sheet name="ЗДР.РАД. И САРАД." sheetId="79" r:id="rId4"/>
    <sheet name="СТОМАТОЛОГИЈА" sheetId="80" r:id="rId5"/>
    <sheet name="АПОТЕКА" sheetId="81" r:id="rId6"/>
    <sheet name="НЕМЕД.РАДНИЦИ" sheetId="82" r:id="rId7"/>
    <sheet name="ЗБИРНО КАДРОВИ " sheetId="97" r:id="rId8"/>
    <sheet name="Usluge_po_sluzbama" sheetId="1" r:id="rId9"/>
    <sheet name="Zbirna(Pivot)" sheetId="104" r:id="rId10"/>
    <sheet name="ЛЕКОВИ" sheetId="92" r:id="rId11"/>
    <sheet name="САНИТЕТСКИ И ПОТРОШНИ МАТЕР " sheetId="98" r:id="rId12"/>
    <sheet name="РЕАГЕНСИ" sheetId="105" r:id="rId13"/>
    <sheet name="Прилог 5  РФЗО услуга обележје" sheetId="100" r:id="rId14"/>
    <sheet name="Прилог 6 РФЗО  атрибути" sheetId="102" r:id="rId15"/>
  </sheets>
  <definedNames>
    <definedName name="_xlnm._FilterDatabase" localSheetId="8" hidden="1">Usluge_po_sluzbama!$A$1:$J$979</definedName>
    <definedName name="_xlnm._FilterDatabase" localSheetId="13" hidden="1">'Прилог 5  РФЗО услуга обележје'!$A$1:$A$1195</definedName>
    <definedName name="_xlnm.Print_Area" localSheetId="8">Usluge_po_sluzbama!$A$1:$I$976</definedName>
  </definedNames>
  <calcPr calcId="144525"/>
  <pivotCaches>
    <pivotCache cacheId="7" r:id="rId16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4" i="1" l="1"/>
  <c r="G5" i="1"/>
  <c r="G3" i="1" s="1"/>
  <c r="G41" i="1" s="1"/>
  <c r="H5" i="1"/>
  <c r="H3" i="1" s="1"/>
  <c r="I6" i="1"/>
  <c r="I7" i="1"/>
  <c r="I8" i="1"/>
  <c r="G9" i="1"/>
  <c r="H9" i="1"/>
  <c r="I9" i="1" s="1"/>
  <c r="I10" i="1"/>
  <c r="I11" i="1"/>
  <c r="I12" i="1"/>
  <c r="I13" i="1"/>
  <c r="G15" i="1"/>
  <c r="H15" i="1"/>
  <c r="I15" i="1" s="1"/>
  <c r="I16" i="1"/>
  <c r="I17" i="1"/>
  <c r="I18" i="1"/>
  <c r="I19" i="1"/>
  <c r="I21" i="1"/>
  <c r="I22" i="1"/>
  <c r="G25" i="1"/>
  <c r="H25" i="1"/>
  <c r="I25" i="1"/>
  <c r="I28" i="1"/>
  <c r="I31" i="1"/>
  <c r="I32" i="1"/>
  <c r="G36" i="1"/>
  <c r="I36" i="1" s="1"/>
  <c r="H36" i="1"/>
  <c r="I37" i="1"/>
  <c r="G38" i="1"/>
  <c r="H38" i="1"/>
  <c r="G65" i="1"/>
  <c r="H65" i="1"/>
  <c r="G80" i="1"/>
  <c r="H80" i="1"/>
  <c r="G97" i="1"/>
  <c r="H97" i="1"/>
  <c r="I97" i="1"/>
  <c r="I98" i="1"/>
  <c r="I99" i="1"/>
  <c r="I100" i="1"/>
  <c r="I101" i="1"/>
  <c r="I102" i="1"/>
  <c r="I103" i="1"/>
  <c r="G104" i="1"/>
  <c r="G96" i="1" s="1"/>
  <c r="G142" i="1" s="1"/>
  <c r="H104" i="1"/>
  <c r="H96" i="1" s="1"/>
  <c r="I105" i="1"/>
  <c r="I106" i="1"/>
  <c r="I107" i="1"/>
  <c r="I108" i="1"/>
  <c r="I109" i="1"/>
  <c r="I111" i="1"/>
  <c r="I112" i="1"/>
  <c r="G116" i="1"/>
  <c r="H116" i="1"/>
  <c r="I116" i="1" s="1"/>
  <c r="I117" i="1"/>
  <c r="I118" i="1"/>
  <c r="I119" i="1"/>
  <c r="I120" i="1"/>
  <c r="I122" i="1"/>
  <c r="I123" i="1"/>
  <c r="G126" i="1"/>
  <c r="I126" i="1" s="1"/>
  <c r="H126" i="1"/>
  <c r="I128" i="1"/>
  <c r="I129" i="1"/>
  <c r="I132" i="1"/>
  <c r="I133" i="1"/>
  <c r="I134" i="1"/>
  <c r="I136" i="1"/>
  <c r="H137" i="1"/>
  <c r="I138" i="1"/>
  <c r="G139" i="1"/>
  <c r="G137" i="1" s="1"/>
  <c r="I137" i="1" s="1"/>
  <c r="H139" i="1"/>
  <c r="G146" i="1"/>
  <c r="H146" i="1"/>
  <c r="G151" i="1"/>
  <c r="H151" i="1"/>
  <c r="H166" i="1"/>
  <c r="I167" i="1"/>
  <c r="I168" i="1"/>
  <c r="I169" i="1"/>
  <c r="I172" i="1"/>
  <c r="I176" i="1"/>
  <c r="I177" i="1"/>
  <c r="I178" i="1"/>
  <c r="G179" i="1"/>
  <c r="H179" i="1"/>
  <c r="I179" i="1"/>
  <c r="I180" i="1"/>
  <c r="I181" i="1"/>
  <c r="I182" i="1"/>
  <c r="I183" i="1"/>
  <c r="I184" i="1"/>
  <c r="G185" i="1"/>
  <c r="G166" i="1" s="1"/>
  <c r="G224" i="1" s="1"/>
  <c r="H185" i="1"/>
  <c r="I186" i="1"/>
  <c r="I187" i="1"/>
  <c r="I188" i="1"/>
  <c r="G189" i="1"/>
  <c r="H189" i="1"/>
  <c r="I189" i="1" s="1"/>
  <c r="I190" i="1"/>
  <c r="I191" i="1"/>
  <c r="I193" i="1"/>
  <c r="I195" i="1"/>
  <c r="I196" i="1"/>
  <c r="I197" i="1"/>
  <c r="G199" i="1"/>
  <c r="G198" i="1" s="1"/>
  <c r="H199" i="1"/>
  <c r="H198" i="1" s="1"/>
  <c r="I198" i="1" s="1"/>
  <c r="I200" i="1"/>
  <c r="I201" i="1"/>
  <c r="I202" i="1"/>
  <c r="I203" i="1"/>
  <c r="I204" i="1"/>
  <c r="I212" i="1"/>
  <c r="G215" i="1"/>
  <c r="G214" i="1" s="1"/>
  <c r="H215" i="1"/>
  <c r="H214" i="1" s="1"/>
  <c r="I214" i="1" s="1"/>
  <c r="G217" i="1"/>
  <c r="I217" i="1" s="1"/>
  <c r="H217" i="1"/>
  <c r="I218" i="1"/>
  <c r="I219" i="1"/>
  <c r="G220" i="1"/>
  <c r="H220" i="1"/>
  <c r="I220" i="1" s="1"/>
  <c r="G228" i="1"/>
  <c r="H228" i="1"/>
  <c r="G251" i="1"/>
  <c r="H251" i="1"/>
  <c r="G257" i="1"/>
  <c r="G304" i="1" s="1"/>
  <c r="H257" i="1"/>
  <c r="I257" i="1" s="1"/>
  <c r="G258" i="1"/>
  <c r="H258" i="1"/>
  <c r="I258" i="1" s="1"/>
  <c r="I259" i="1"/>
  <c r="I260" i="1"/>
  <c r="I262" i="1"/>
  <c r="I263" i="1"/>
  <c r="G264" i="1"/>
  <c r="H264" i="1"/>
  <c r="I264" i="1"/>
  <c r="I265" i="1"/>
  <c r="I266" i="1"/>
  <c r="I267" i="1"/>
  <c r="I268" i="1"/>
  <c r="G269" i="1"/>
  <c r="H269" i="1"/>
  <c r="I269" i="1"/>
  <c r="I270" i="1"/>
  <c r="I271" i="1"/>
  <c r="I272" i="1"/>
  <c r="I273" i="1"/>
  <c r="I274" i="1"/>
  <c r="I275" i="1"/>
  <c r="I277" i="1"/>
  <c r="I278" i="1"/>
  <c r="G282" i="1"/>
  <c r="H282" i="1"/>
  <c r="I282" i="1" s="1"/>
  <c r="I284" i="1"/>
  <c r="I287" i="1"/>
  <c r="I288" i="1"/>
  <c r="I289" i="1"/>
  <c r="I292" i="1"/>
  <c r="I293" i="1"/>
  <c r="I294" i="1"/>
  <c r="I295" i="1"/>
  <c r="G297" i="1"/>
  <c r="G298" i="1"/>
  <c r="H298" i="1"/>
  <c r="I298" i="1" s="1"/>
  <c r="I299" i="1"/>
  <c r="G300" i="1"/>
  <c r="H300" i="1"/>
  <c r="I300" i="1"/>
  <c r="I301" i="1"/>
  <c r="I302" i="1"/>
  <c r="G322" i="1"/>
  <c r="H322" i="1"/>
  <c r="G324" i="1"/>
  <c r="H324" i="1"/>
  <c r="G332" i="1"/>
  <c r="H332" i="1"/>
  <c r="H359" i="1" s="1"/>
  <c r="I359" i="1" s="1"/>
  <c r="I333" i="1"/>
  <c r="I334" i="1"/>
  <c r="I336" i="1"/>
  <c r="I338" i="1"/>
  <c r="I340" i="1"/>
  <c r="G342" i="1"/>
  <c r="H342" i="1"/>
  <c r="I342" i="1" s="1"/>
  <c r="I345" i="1"/>
  <c r="I346" i="1"/>
  <c r="I348" i="1"/>
  <c r="I351" i="1"/>
  <c r="I352" i="1"/>
  <c r="I354" i="1"/>
  <c r="I355" i="1"/>
  <c r="G359" i="1"/>
  <c r="G362" i="1"/>
  <c r="H362" i="1"/>
  <c r="G367" i="1"/>
  <c r="I367" i="1" s="1"/>
  <c r="H367" i="1"/>
  <c r="I370" i="1"/>
  <c r="I371" i="1"/>
  <c r="I377" i="1"/>
  <c r="I386" i="1"/>
  <c r="I389" i="1"/>
  <c r="I393" i="1"/>
  <c r="G394" i="1"/>
  <c r="H394" i="1"/>
  <c r="I394" i="1" s="1"/>
  <c r="I401" i="1"/>
  <c r="I404" i="1"/>
  <c r="I406" i="1"/>
  <c r="I407" i="1"/>
  <c r="I421" i="1"/>
  <c r="I425" i="1"/>
  <c r="I426" i="1"/>
  <c r="I427" i="1"/>
  <c r="I428" i="1"/>
  <c r="I429" i="1"/>
  <c r="I432" i="1"/>
  <c r="I433" i="1"/>
  <c r="I434" i="1"/>
  <c r="I436" i="1"/>
  <c r="I440" i="1"/>
  <c r="I441" i="1"/>
  <c r="I443" i="1"/>
  <c r="I448" i="1"/>
  <c r="I449" i="1"/>
  <c r="I451" i="1"/>
  <c r="I453" i="1"/>
  <c r="I454" i="1"/>
  <c r="I456" i="1"/>
  <c r="I458" i="1"/>
  <c r="G459" i="1"/>
  <c r="I459" i="1" s="1"/>
  <c r="H459" i="1"/>
  <c r="I463" i="1"/>
  <c r="I469" i="1"/>
  <c r="I474" i="1"/>
  <c r="I475" i="1"/>
  <c r="I477" i="1"/>
  <c r="G478" i="1"/>
  <c r="H478" i="1"/>
  <c r="I478" i="1"/>
  <c r="I479" i="1"/>
  <c r="G492" i="1"/>
  <c r="G494" i="1" s="1"/>
  <c r="G532" i="1"/>
  <c r="H532" i="1"/>
  <c r="I532" i="1" s="1"/>
  <c r="I533" i="1"/>
  <c r="I534" i="1"/>
  <c r="I535" i="1"/>
  <c r="I536" i="1"/>
  <c r="G537" i="1"/>
  <c r="H537" i="1"/>
  <c r="I537" i="1" s="1"/>
  <c r="I538" i="1"/>
  <c r="I542" i="1"/>
  <c r="I543" i="1"/>
  <c r="I544" i="1"/>
  <c r="I547" i="1"/>
  <c r="I548" i="1"/>
  <c r="I559" i="1"/>
  <c r="G561" i="1"/>
  <c r="H561" i="1"/>
  <c r="I561" i="1" s="1"/>
  <c r="G564" i="1"/>
  <c r="H564" i="1"/>
  <c r="I564" i="1" s="1"/>
  <c r="I565" i="1"/>
  <c r="I566" i="1"/>
  <c r="G570" i="1"/>
  <c r="G569" i="1" s="1"/>
  <c r="G597" i="1" s="1"/>
  <c r="H570" i="1"/>
  <c r="H569" i="1" s="1"/>
  <c r="I570" i="1"/>
  <c r="I571" i="1"/>
  <c r="I572" i="1"/>
  <c r="G573" i="1"/>
  <c r="H573" i="1"/>
  <c r="I573" i="1" s="1"/>
  <c r="I574" i="1"/>
  <c r="I575" i="1"/>
  <c r="I576" i="1"/>
  <c r="I577" i="1"/>
  <c r="I578" i="1"/>
  <c r="I579" i="1"/>
  <c r="I580" i="1"/>
  <c r="I581" i="1"/>
  <c r="G585" i="1"/>
  <c r="H585" i="1"/>
  <c r="I585" i="1" s="1"/>
  <c r="G586" i="1"/>
  <c r="H586" i="1"/>
  <c r="I586" i="1" s="1"/>
  <c r="I587" i="1"/>
  <c r="G588" i="1"/>
  <c r="H588" i="1"/>
  <c r="I588" i="1"/>
  <c r="I589" i="1"/>
  <c r="I590" i="1"/>
  <c r="G591" i="1"/>
  <c r="H591" i="1"/>
  <c r="I591" i="1" s="1"/>
  <c r="G592" i="1"/>
  <c r="H592" i="1"/>
  <c r="I592" i="1" s="1"/>
  <c r="G593" i="1"/>
  <c r="H593" i="1"/>
  <c r="I593" i="1"/>
  <c r="G594" i="1"/>
  <c r="H594" i="1"/>
  <c r="I594" i="1" s="1"/>
  <c r="I603" i="1"/>
  <c r="G604" i="1"/>
  <c r="G600" i="1" s="1"/>
  <c r="H604" i="1"/>
  <c r="H600" i="1" s="1"/>
  <c r="I604" i="1"/>
  <c r="I605" i="1"/>
  <c r="I606" i="1"/>
  <c r="I607" i="1"/>
  <c r="G619" i="1"/>
  <c r="H619" i="1"/>
  <c r="I619" i="1" s="1"/>
  <c r="I623" i="1"/>
  <c r="I628" i="1"/>
  <c r="I630" i="1"/>
  <c r="G633" i="1"/>
  <c r="H633" i="1"/>
  <c r="I633" i="1"/>
  <c r="G637" i="1"/>
  <c r="H637" i="1"/>
  <c r="G650" i="1"/>
  <c r="H650" i="1"/>
  <c r="G658" i="1"/>
  <c r="H658" i="1"/>
  <c r="G665" i="1"/>
  <c r="H665" i="1"/>
  <c r="G681" i="1"/>
  <c r="H681" i="1"/>
  <c r="G704" i="1"/>
  <c r="H704" i="1"/>
  <c r="G714" i="1"/>
  <c r="I714" i="1" s="1"/>
  <c r="H714" i="1"/>
  <c r="I715" i="1"/>
  <c r="I716" i="1"/>
  <c r="I717" i="1"/>
  <c r="I718" i="1"/>
  <c r="I719" i="1"/>
  <c r="I721" i="1"/>
  <c r="I722" i="1"/>
  <c r="I723" i="1"/>
  <c r="I725" i="1"/>
  <c r="I730" i="1"/>
  <c r="I731" i="1"/>
  <c r="I732" i="1"/>
  <c r="I733" i="1"/>
  <c r="I734" i="1"/>
  <c r="G741" i="1"/>
  <c r="H741" i="1"/>
  <c r="G762" i="1"/>
  <c r="H762" i="1"/>
  <c r="G780" i="1"/>
  <c r="H780" i="1"/>
  <c r="H895" i="1"/>
  <c r="G895" i="1"/>
  <c r="H810" i="1"/>
  <c r="G810" i="1"/>
  <c r="I569" i="1" l="1"/>
  <c r="H597" i="1"/>
  <c r="I597" i="1" s="1"/>
  <c r="I600" i="1"/>
  <c r="H142" i="1"/>
  <c r="I142" i="1" s="1"/>
  <c r="I96" i="1"/>
  <c r="H224" i="1"/>
  <c r="I224" i="1" s="1"/>
  <c r="I3" i="1"/>
  <c r="H41" i="1"/>
  <c r="I41" i="1" s="1"/>
  <c r="H304" i="1"/>
  <c r="I304" i="1" s="1"/>
  <c r="H297" i="1"/>
  <c r="I297" i="1" s="1"/>
  <c r="I104" i="1"/>
  <c r="I185" i="1"/>
  <c r="I332" i="1"/>
  <c r="I5" i="1"/>
  <c r="H492" i="1"/>
  <c r="I199" i="1"/>
  <c r="I166" i="1"/>
  <c r="H922" i="1"/>
  <c r="G922" i="1"/>
  <c r="H919" i="1"/>
  <c r="G919" i="1"/>
  <c r="H900" i="1"/>
  <c r="G900" i="1"/>
  <c r="H870" i="1"/>
  <c r="G870" i="1"/>
  <c r="H865" i="1"/>
  <c r="G865" i="1"/>
  <c r="H825" i="1"/>
  <c r="G825" i="1"/>
  <c r="H808" i="1"/>
  <c r="G808" i="1"/>
  <c r="H805" i="1"/>
  <c r="G805" i="1"/>
  <c r="H803" i="1"/>
  <c r="G803" i="1"/>
  <c r="H796" i="1"/>
  <c r="G796" i="1"/>
  <c r="D21" i="105"/>
  <c r="C21" i="105"/>
  <c r="D22" i="98"/>
  <c r="C22" i="98"/>
  <c r="L83" i="92"/>
  <c r="K64" i="92"/>
  <c r="K63" i="92"/>
  <c r="K61" i="92"/>
  <c r="I61" i="92"/>
  <c r="K58" i="92"/>
  <c r="K57" i="92"/>
  <c r="K56" i="92"/>
  <c r="K52" i="92"/>
  <c r="K51" i="92"/>
  <c r="K50" i="92"/>
  <c r="K49" i="92"/>
  <c r="K48" i="92"/>
  <c r="K47" i="92"/>
  <c r="K46" i="92"/>
  <c r="K45" i="92"/>
  <c r="K44" i="92"/>
  <c r="K43" i="92"/>
  <c r="K42" i="92"/>
  <c r="K41" i="92"/>
  <c r="K40" i="92"/>
  <c r="K39" i="92"/>
  <c r="K38" i="92"/>
  <c r="K37" i="92"/>
  <c r="K36" i="92"/>
  <c r="K35" i="92"/>
  <c r="I35" i="92"/>
  <c r="I83" i="92" s="1"/>
  <c r="K34" i="92"/>
  <c r="K33" i="92"/>
  <c r="K32" i="92"/>
  <c r="K31" i="92"/>
  <c r="K30" i="92"/>
  <c r="K29" i="92"/>
  <c r="K28" i="92"/>
  <c r="K27" i="92"/>
  <c r="K26" i="92"/>
  <c r="K24" i="92"/>
  <c r="K21" i="92"/>
  <c r="K19" i="92"/>
  <c r="K17" i="92"/>
  <c r="K16" i="92"/>
  <c r="H795" i="1" l="1"/>
  <c r="G817" i="1"/>
  <c r="H817" i="1"/>
  <c r="I492" i="1"/>
  <c r="H494" i="1"/>
  <c r="I494" i="1" s="1"/>
  <c r="G795" i="1"/>
  <c r="G952" i="1" s="1"/>
  <c r="I817" i="1"/>
  <c r="H952" i="1"/>
  <c r="I795" i="1"/>
  <c r="I900" i="1"/>
  <c r="I825" i="1"/>
  <c r="I922" i="1"/>
  <c r="I803" i="1"/>
  <c r="I796" i="1"/>
  <c r="I870" i="1"/>
  <c r="I895" i="1"/>
  <c r="I805" i="1"/>
  <c r="I808" i="1"/>
  <c r="I810" i="1"/>
  <c r="I919" i="1"/>
  <c r="I865" i="1"/>
  <c r="I952" i="1" l="1"/>
  <c r="I797" i="1"/>
  <c r="I798" i="1"/>
  <c r="I799" i="1"/>
  <c r="I800" i="1"/>
  <c r="I804" i="1"/>
  <c r="I806" i="1"/>
  <c r="I809" i="1"/>
  <c r="I811" i="1"/>
  <c r="I812" i="1"/>
  <c r="I813" i="1"/>
  <c r="I814" i="1"/>
  <c r="I815" i="1"/>
  <c r="I826" i="1"/>
  <c r="I827" i="1"/>
  <c r="I828" i="1"/>
  <c r="I830" i="1"/>
  <c r="I832" i="1"/>
  <c r="I837" i="1"/>
  <c r="I839" i="1"/>
  <c r="I841" i="1"/>
  <c r="I842" i="1"/>
  <c r="I843" i="1"/>
  <c r="I844" i="1"/>
  <c r="I846" i="1"/>
  <c r="I850" i="1"/>
  <c r="I851" i="1"/>
  <c r="I852" i="1"/>
  <c r="I866" i="1"/>
  <c r="I871" i="1"/>
  <c r="I878" i="1"/>
  <c r="I880" i="1"/>
  <c r="I896" i="1"/>
  <c r="I897" i="1"/>
  <c r="I902" i="1"/>
  <c r="I903" i="1"/>
  <c r="I904" i="1"/>
  <c r="I905" i="1"/>
  <c r="I909" i="1"/>
  <c r="I921" i="1"/>
  <c r="I923" i="1"/>
  <c r="I924" i="1"/>
  <c r="I18" i="97" l="1"/>
  <c r="H18" i="97"/>
  <c r="K14" i="97"/>
  <c r="D14" i="97"/>
  <c r="M19" i="82"/>
  <c r="L19" i="82"/>
  <c r="K19" i="82"/>
  <c r="F16" i="97" s="1"/>
  <c r="I19" i="82"/>
  <c r="H19" i="82"/>
  <c r="F19" i="82"/>
  <c r="E19" i="82"/>
  <c r="B17" i="97" s="1"/>
  <c r="K17" i="97" s="1"/>
  <c r="C19" i="82"/>
  <c r="C16" i="97" s="1"/>
  <c r="B19" i="82"/>
  <c r="B16" i="97" s="1"/>
  <c r="J18" i="82"/>
  <c r="G18" i="82"/>
  <c r="D18" i="82"/>
  <c r="J17" i="82"/>
  <c r="G17" i="82"/>
  <c r="D17" i="82"/>
  <c r="J16" i="82"/>
  <c r="G16" i="82"/>
  <c r="D16" i="82"/>
  <c r="J15" i="82"/>
  <c r="G15" i="82"/>
  <c r="D15" i="82"/>
  <c r="J14" i="82"/>
  <c r="G14" i="82"/>
  <c r="D14" i="82"/>
  <c r="J13" i="82"/>
  <c r="G13" i="82"/>
  <c r="D13" i="82"/>
  <c r="J12" i="82"/>
  <c r="G12" i="82"/>
  <c r="D12" i="82"/>
  <c r="J11" i="82"/>
  <c r="G11" i="82"/>
  <c r="D11" i="82"/>
  <c r="J10" i="82"/>
  <c r="G10" i="82"/>
  <c r="D10" i="82"/>
  <c r="J9" i="82"/>
  <c r="G9" i="82"/>
  <c r="D9" i="82"/>
  <c r="M28" i="81"/>
  <c r="L28" i="81"/>
  <c r="E17" i="97" s="1"/>
  <c r="J28" i="81"/>
  <c r="I28" i="81"/>
  <c r="E16" i="97" s="1"/>
  <c r="G28" i="81"/>
  <c r="F28" i="81"/>
  <c r="E14" i="97" s="1"/>
  <c r="G14" i="97" s="1"/>
  <c r="D28" i="81"/>
  <c r="C28" i="81"/>
  <c r="E10" i="97" s="1"/>
  <c r="N27" i="81"/>
  <c r="K27" i="81"/>
  <c r="H27" i="81"/>
  <c r="E27" i="81"/>
  <c r="N26" i="81"/>
  <c r="K26" i="81"/>
  <c r="H26" i="81"/>
  <c r="E26" i="81"/>
  <c r="N25" i="81"/>
  <c r="K25" i="81"/>
  <c r="H25" i="81"/>
  <c r="E25" i="81"/>
  <c r="N24" i="81"/>
  <c r="K24" i="81"/>
  <c r="H24" i="81"/>
  <c r="E24" i="81"/>
  <c r="N23" i="81"/>
  <c r="K23" i="81"/>
  <c r="H23" i="81"/>
  <c r="E23" i="81"/>
  <c r="N22" i="81"/>
  <c r="K22" i="81"/>
  <c r="H22" i="81"/>
  <c r="E22" i="81"/>
  <c r="N21" i="81"/>
  <c r="K21" i="81"/>
  <c r="H21" i="81"/>
  <c r="E21" i="81"/>
  <c r="N20" i="81"/>
  <c r="K20" i="81"/>
  <c r="H20" i="81"/>
  <c r="E20" i="81"/>
  <c r="N19" i="81"/>
  <c r="K19" i="81"/>
  <c r="H19" i="81"/>
  <c r="E19" i="81"/>
  <c r="N18" i="81"/>
  <c r="K18" i="81"/>
  <c r="H18" i="81"/>
  <c r="E18" i="81"/>
  <c r="N17" i="81"/>
  <c r="K17" i="81"/>
  <c r="H17" i="81"/>
  <c r="E17" i="81"/>
  <c r="N16" i="81"/>
  <c r="K16" i="81"/>
  <c r="H16" i="81"/>
  <c r="E16" i="81"/>
  <c r="N15" i="81"/>
  <c r="K15" i="81"/>
  <c r="H15" i="81"/>
  <c r="E15" i="81"/>
  <c r="N14" i="81"/>
  <c r="K14" i="81"/>
  <c r="H14" i="81"/>
  <c r="E14" i="81"/>
  <c r="N13" i="81"/>
  <c r="K13" i="81"/>
  <c r="H13" i="81"/>
  <c r="E13" i="81"/>
  <c r="N12" i="81"/>
  <c r="K12" i="81"/>
  <c r="H12" i="81"/>
  <c r="E12" i="81"/>
  <c r="N11" i="81"/>
  <c r="K11" i="81"/>
  <c r="H11" i="81"/>
  <c r="E11" i="81"/>
  <c r="N10" i="81"/>
  <c r="K10" i="81"/>
  <c r="H10" i="81"/>
  <c r="E10" i="81"/>
  <c r="N9" i="81"/>
  <c r="K9" i="81"/>
  <c r="H9" i="81"/>
  <c r="E9" i="81"/>
  <c r="N8" i="81"/>
  <c r="K8" i="81"/>
  <c r="H8" i="81"/>
  <c r="E8" i="81"/>
  <c r="N7" i="81"/>
  <c r="K7" i="81"/>
  <c r="H7" i="81"/>
  <c r="E7" i="81"/>
  <c r="P15" i="80"/>
  <c r="F13" i="97" s="1"/>
  <c r="O15" i="80"/>
  <c r="F12" i="97" s="1"/>
  <c r="N15" i="80"/>
  <c r="F9" i="97" s="1"/>
  <c r="K15" i="80"/>
  <c r="C13" i="97" s="1"/>
  <c r="J15" i="80"/>
  <c r="C12" i="97" s="1"/>
  <c r="I15" i="80"/>
  <c r="B13" i="97" s="1"/>
  <c r="H15" i="80"/>
  <c r="B12" i="97" s="1"/>
  <c r="F15" i="80"/>
  <c r="C9" i="97" s="1"/>
  <c r="D15" i="80"/>
  <c r="C15" i="80"/>
  <c r="B15" i="80"/>
  <c r="L14" i="80"/>
  <c r="E14" i="80"/>
  <c r="G14" i="80" s="1"/>
  <c r="L13" i="80"/>
  <c r="E13" i="80"/>
  <c r="G13" i="80" s="1"/>
  <c r="L12" i="80"/>
  <c r="E12" i="80"/>
  <c r="G12" i="80" s="1"/>
  <c r="L11" i="80"/>
  <c r="E11" i="80"/>
  <c r="G11" i="80" s="1"/>
  <c r="L10" i="80"/>
  <c r="E10" i="80"/>
  <c r="G10" i="80" s="1"/>
  <c r="L9" i="80"/>
  <c r="E9" i="80"/>
  <c r="G9" i="80" s="1"/>
  <c r="L8" i="80"/>
  <c r="E8" i="80"/>
  <c r="G8" i="80" s="1"/>
  <c r="M7" i="80"/>
  <c r="M15" i="80" s="1"/>
  <c r="L7" i="80"/>
  <c r="E7" i="80"/>
  <c r="G7" i="80" s="1"/>
  <c r="Z36" i="79"/>
  <c r="F15" i="97" s="1"/>
  <c r="Y36" i="79"/>
  <c r="F11" i="97" s="1"/>
  <c r="X36" i="79"/>
  <c r="F8" i="97" s="1"/>
  <c r="V36" i="79"/>
  <c r="C15" i="97" s="1"/>
  <c r="T36" i="79"/>
  <c r="S36" i="79"/>
  <c r="R36" i="79"/>
  <c r="P36" i="79"/>
  <c r="C11" i="97" s="1"/>
  <c r="N36" i="79"/>
  <c r="M36" i="79"/>
  <c r="K36" i="79"/>
  <c r="J36" i="79"/>
  <c r="B10" i="97" s="1"/>
  <c r="H36" i="79"/>
  <c r="G36" i="79"/>
  <c r="F36" i="79"/>
  <c r="U35" i="79"/>
  <c r="W35" i="79" s="1"/>
  <c r="O35" i="79"/>
  <c r="Q35" i="79" s="1"/>
  <c r="I35" i="79"/>
  <c r="L35" i="79" s="1"/>
  <c r="U34" i="79"/>
  <c r="W34" i="79" s="1"/>
  <c r="O34" i="79"/>
  <c r="Q34" i="79" s="1"/>
  <c r="I34" i="79"/>
  <c r="L34" i="79" s="1"/>
  <c r="U33" i="79"/>
  <c r="W33" i="79" s="1"/>
  <c r="O33" i="79"/>
  <c r="Q33" i="79" s="1"/>
  <c r="I33" i="79"/>
  <c r="L33" i="79" s="1"/>
  <c r="U32" i="79"/>
  <c r="W32" i="79" s="1"/>
  <c r="O32" i="79"/>
  <c r="Q32" i="79" s="1"/>
  <c r="I32" i="79"/>
  <c r="L32" i="79" s="1"/>
  <c r="U31" i="79"/>
  <c r="W31" i="79" s="1"/>
  <c r="O31" i="79"/>
  <c r="Q31" i="79" s="1"/>
  <c r="I31" i="79"/>
  <c r="L31" i="79" s="1"/>
  <c r="W30" i="79"/>
  <c r="O30" i="79"/>
  <c r="Q30" i="79" s="1"/>
  <c r="I30" i="79"/>
  <c r="L30" i="79" s="1"/>
  <c r="W29" i="79"/>
  <c r="O29" i="79"/>
  <c r="Q29" i="79" s="1"/>
  <c r="I29" i="79"/>
  <c r="L29" i="79" s="1"/>
  <c r="W28" i="79"/>
  <c r="O28" i="79"/>
  <c r="Q28" i="79" s="1"/>
  <c r="I28" i="79"/>
  <c r="L28" i="79" s="1"/>
  <c r="W26" i="79"/>
  <c r="O26" i="79"/>
  <c r="Q26" i="79" s="1"/>
  <c r="I26" i="79"/>
  <c r="L26" i="79" s="1"/>
  <c r="W25" i="79"/>
  <c r="O25" i="79"/>
  <c r="Q25" i="79" s="1"/>
  <c r="I25" i="79"/>
  <c r="L25" i="79" s="1"/>
  <c r="W24" i="79"/>
  <c r="O24" i="79"/>
  <c r="Q24" i="79" s="1"/>
  <c r="I24" i="79"/>
  <c r="L24" i="79" s="1"/>
  <c r="U23" i="79"/>
  <c r="W23" i="79" s="1"/>
  <c r="O23" i="79"/>
  <c r="Q23" i="79" s="1"/>
  <c r="I23" i="79"/>
  <c r="L23" i="79" s="1"/>
  <c r="U22" i="79"/>
  <c r="W22" i="79" s="1"/>
  <c r="O22" i="79"/>
  <c r="Q22" i="79" s="1"/>
  <c r="I22" i="79"/>
  <c r="L22" i="79" s="1"/>
  <c r="U21" i="79"/>
  <c r="W21" i="79" s="1"/>
  <c r="O21" i="79"/>
  <c r="Q21" i="79" s="1"/>
  <c r="I21" i="79"/>
  <c r="L21" i="79" s="1"/>
  <c r="U20" i="79"/>
  <c r="W20" i="79" s="1"/>
  <c r="O20" i="79"/>
  <c r="Q20" i="79" s="1"/>
  <c r="I20" i="79"/>
  <c r="L20" i="79" s="1"/>
  <c r="U19" i="79"/>
  <c r="W19" i="79" s="1"/>
  <c r="O19" i="79"/>
  <c r="Q19" i="79" s="1"/>
  <c r="I19" i="79"/>
  <c r="L19" i="79" s="1"/>
  <c r="U18" i="79"/>
  <c r="W18" i="79" s="1"/>
  <c r="O18" i="79"/>
  <c r="Q18" i="79" s="1"/>
  <c r="I18" i="79"/>
  <c r="L18" i="79" s="1"/>
  <c r="U17" i="79"/>
  <c r="W17" i="79" s="1"/>
  <c r="O17" i="79"/>
  <c r="Q17" i="79" s="1"/>
  <c r="I17" i="79"/>
  <c r="C10" i="97" s="1"/>
  <c r="U16" i="79"/>
  <c r="W16" i="79" s="1"/>
  <c r="O16" i="79"/>
  <c r="Q16" i="79" s="1"/>
  <c r="I16" i="79"/>
  <c r="L16" i="79" s="1"/>
  <c r="U15" i="79"/>
  <c r="W15" i="79" s="1"/>
  <c r="O15" i="79"/>
  <c r="Q15" i="79" s="1"/>
  <c r="I15" i="79"/>
  <c r="L15" i="79" s="1"/>
  <c r="U14" i="79"/>
  <c r="W14" i="79" s="1"/>
  <c r="O14" i="79"/>
  <c r="Q14" i="79" s="1"/>
  <c r="I14" i="79"/>
  <c r="L14" i="79" s="1"/>
  <c r="U13" i="79"/>
  <c r="W13" i="79" s="1"/>
  <c r="O13" i="79"/>
  <c r="Q13" i="79" s="1"/>
  <c r="I13" i="79"/>
  <c r="L13" i="79" s="1"/>
  <c r="U12" i="79"/>
  <c r="W12" i="79" s="1"/>
  <c r="O12" i="79"/>
  <c r="Q12" i="79" s="1"/>
  <c r="I12" i="79"/>
  <c r="L12" i="79" s="1"/>
  <c r="U11" i="79"/>
  <c r="W11" i="79" s="1"/>
  <c r="O11" i="79"/>
  <c r="Q11" i="79" s="1"/>
  <c r="I11" i="79"/>
  <c r="L11" i="79" s="1"/>
  <c r="U10" i="79"/>
  <c r="W10" i="79" s="1"/>
  <c r="O10" i="79"/>
  <c r="Q10" i="79" s="1"/>
  <c r="I10" i="79"/>
  <c r="L10" i="79" s="1"/>
  <c r="U9" i="79"/>
  <c r="W9" i="79" s="1"/>
  <c r="O9" i="79"/>
  <c r="Q9" i="79" s="1"/>
  <c r="I9" i="79"/>
  <c r="L9" i="79" s="1"/>
  <c r="U8" i="79"/>
  <c r="W8" i="79" s="1"/>
  <c r="O8" i="79"/>
  <c r="Q8" i="79" s="1"/>
  <c r="I8" i="79"/>
  <c r="L8" i="79" s="1"/>
  <c r="U7" i="79"/>
  <c r="W7" i="79" s="1"/>
  <c r="O7" i="79"/>
  <c r="I7" i="79"/>
  <c r="C8" i="97" l="1"/>
  <c r="F17" i="97"/>
  <c r="E28" i="81"/>
  <c r="H28" i="81"/>
  <c r="K28" i="81"/>
  <c r="C17" i="97"/>
  <c r="G19" i="82"/>
  <c r="N28" i="81"/>
  <c r="J19" i="82"/>
  <c r="I36" i="79"/>
  <c r="B8" i="97" s="1"/>
  <c r="G8" i="97" s="1"/>
  <c r="O36" i="79"/>
  <c r="B11" i="97" s="1"/>
  <c r="G11" i="97" s="1"/>
  <c r="L17" i="79"/>
  <c r="F18" i="97"/>
  <c r="U36" i="79"/>
  <c r="B15" i="97" s="1"/>
  <c r="D15" i="97" s="1"/>
  <c r="G15" i="80"/>
  <c r="L15" i="80"/>
  <c r="E15" i="80"/>
  <c r="B9" i="97" s="1"/>
  <c r="E18" i="97"/>
  <c r="L7" i="79"/>
  <c r="G10" i="97"/>
  <c r="D10" i="97"/>
  <c r="K10" i="97"/>
  <c r="G12" i="97"/>
  <c r="K12" i="97"/>
  <c r="D12" i="97"/>
  <c r="C18" i="97"/>
  <c r="W36" i="79"/>
  <c r="D13" i="97"/>
  <c r="K13" i="97"/>
  <c r="G13" i="97"/>
  <c r="K16" i="97"/>
  <c r="D16" i="97"/>
  <c r="G16" i="97"/>
  <c r="Q7" i="79"/>
  <c r="Q36" i="79" s="1"/>
  <c r="D19" i="82"/>
  <c r="G17" i="97"/>
  <c r="D17" i="97"/>
  <c r="K11" i="97" l="1"/>
  <c r="D11" i="97"/>
  <c r="L36" i="79"/>
  <c r="G15" i="97"/>
  <c r="K8" i="97"/>
  <c r="B18" i="97"/>
  <c r="D18" i="97" s="1"/>
  <c r="D8" i="97"/>
  <c r="K15" i="97"/>
  <c r="G9" i="97"/>
  <c r="K9" i="97"/>
  <c r="D9" i="97"/>
  <c r="K18" i="97" l="1"/>
  <c r="G18" i="97"/>
</calcChain>
</file>

<file path=xl/sharedStrings.xml><?xml version="1.0" encoding="utf-8"?>
<sst xmlns="http://schemas.openxmlformats.org/spreadsheetml/2006/main" count="8523" uniqueCount="1964">
  <si>
    <t>Институт за јавно здравље Србије</t>
  </si>
  <si>
    <t>„Др Милан Јовановић Батут“</t>
  </si>
  <si>
    <t xml:space="preserve">ПЛАНСКО-ИЗВЕШТАЈНЕ ТАБЕЛЕ </t>
  </si>
  <si>
    <t>ЗА УСТАНОВЕ</t>
  </si>
  <si>
    <t>ПРИМАРНЕ ЗДРАВСТВЕНЕ ЗАШТИТЕ</t>
  </si>
  <si>
    <t xml:space="preserve">        Табела </t>
  </si>
  <si>
    <t>ОПШТИ ПОДАЦИ О  ОСИГУРАНИМ ЛИЦИМА</t>
  </si>
  <si>
    <t>ДИЈАЛИЗА</t>
  </si>
  <si>
    <t>ЛЕКОВИ ЗА ОСИГУРАНА ЛИЦА</t>
  </si>
  <si>
    <t xml:space="preserve">САНИТЕТСКИ И МЕДИЦИНСКИ ПОТРОШНИ МАТЕРИЈАЛ ЗА ОСИГУРАНА ЛИЦА РФЗО       </t>
  </si>
  <si>
    <t xml:space="preserve">        Табела бр. 1</t>
  </si>
  <si>
    <t>ГРУПАЦИЈЕ РЕГИСТРОВАНИХ ОСИГУРАНИКА</t>
  </si>
  <si>
    <t>БРОЈ</t>
  </si>
  <si>
    <t>УКУПАН БРОЈ ОСИГУРАНИКА</t>
  </si>
  <si>
    <t>НОВОРОЂЕНЧЕ (ПРВИ МЕСЕЦ)</t>
  </si>
  <si>
    <t>ОДОЈЧЕ (ОД ДРУГОГ МЕСЕЦА ДО КРАЈА ПРВЕ ГОДИНЕ)</t>
  </si>
  <si>
    <t>ДРУГА ГОДИНА ЖИВОТА</t>
  </si>
  <si>
    <t>ТРЕЋА ГОДИНА ЖИВОТА</t>
  </si>
  <si>
    <t>ЧЕТВРТА ГОДИНА ЖИВОТА</t>
  </si>
  <si>
    <t>ПЕТА ГОДИНА ЖИВОТА</t>
  </si>
  <si>
    <t>ШЕСТА ГОДИНА ЖИВОТА</t>
  </si>
  <si>
    <t>СЕДМА ГОДИНА ЖИВОТА, ОДНОСНО ПРЕД ПОЛАЗАК У ШКОЛУ</t>
  </si>
  <si>
    <t>УКУПНО  0-6,99 ГОДИНА</t>
  </si>
  <si>
    <t>7-14  ГОДИНА</t>
  </si>
  <si>
    <t>15-18  ГОДИНА</t>
  </si>
  <si>
    <t>19 И ВИШЕ ГОДИНА УКУПНО  - СКРИНИНГ НА ДЕПРЕСИЈУ</t>
  </si>
  <si>
    <t>19-34 ГОДИНА</t>
  </si>
  <si>
    <t>45 И ВИШЕ ГОДИНА, УКУПНО - СКРИНИНГ НА ДИЈАБЕТ ТИПА 2</t>
  </si>
  <si>
    <t xml:space="preserve">35-49 ГОДИНА УКУПНО </t>
  </si>
  <si>
    <t>35-69 ГОДИНА МУШКАРЦИ-СКРИНИНИГ РИЗИКА НА КВ БОЛЕСТИ</t>
  </si>
  <si>
    <t>45-69 ГОДИНА - ЖЕНЕ- СКРИНИНГ РИЗИКА НА КВ БОЛЕСТИ</t>
  </si>
  <si>
    <t>50-74 ГОДИНА  УКУПНО-СКРИНИНГ НА РАК ДЕБЕЛОГ ЦРЕВА*</t>
  </si>
  <si>
    <t>50-64 ГОДИНА</t>
  </si>
  <si>
    <t>65-69 ГОДИНА</t>
  </si>
  <si>
    <t>70 И ВИШЕ ГОДИНА</t>
  </si>
  <si>
    <t>ЖЕНЕ 15-49 ГОДИНА</t>
  </si>
  <si>
    <t>ЖЕНЕ 15 И ВИШЕ ГОДИНА</t>
  </si>
  <si>
    <t>ЖЕНЕ 25-64 ГОДИНЕ - СКРИНИНГ НА РАК ГРЛИЋА МАТЕРИЦЕ*</t>
  </si>
  <si>
    <t>ЖЕНЕ 50-69 ГОДИНЕ - СКРИНИНГ НА РАК ДОЈКЕ*</t>
  </si>
  <si>
    <t>ОСМА ГОДИНА (I РАЗРЕД )</t>
  </si>
  <si>
    <t>ДЕВЕТА ГОДИНА (II РАЗРЕД)</t>
  </si>
  <si>
    <t>ДЕСЕТА ГОДИНА (III РАЗРЕД)</t>
  </si>
  <si>
    <t>ЈЕДАНАЕСТА ГОДИНА (IV РАЗРЕД)</t>
  </si>
  <si>
    <t>ДВАНАЕСТА ГОДИНА (V РАЗРЕД)</t>
  </si>
  <si>
    <t>ТРИНАЕСТА ГОДИНА (VI РАЗРЕД)</t>
  </si>
  <si>
    <t>ЧЕТРНАЕСТА ГОДИНА (VII РАЗРЕД)</t>
  </si>
  <si>
    <t>ПЕТНАЕСТА ГОДИНА (VIII  РАЗРЕД)</t>
  </si>
  <si>
    <t>ШЕСНАЕСТА ГОДИНА (I РАЗРЕД)</t>
  </si>
  <si>
    <t>СЕДАМНАЕСТА ГОДИНА (II РАЗРЕД)</t>
  </si>
  <si>
    <t>ОСАМНАЕСТА ГОДИНА (III РАЗРЕД)</t>
  </si>
  <si>
    <t>ДЕВЕТНАЕСТА ГОДИНА (IV РАЗРЕД)</t>
  </si>
  <si>
    <t>I ГОДИНА  (19 година)(уписани)</t>
  </si>
  <si>
    <t>III ГОДИНА (21 година)</t>
  </si>
  <si>
    <t>УКУПНО СТУДЕНАТА ДО 26 ГОДИНА</t>
  </si>
  <si>
    <t>*За организовани скрининг становништво</t>
  </si>
  <si>
    <t xml:space="preserve">    ЗДРАВСТВЕНА  УСТАНОВА </t>
  </si>
  <si>
    <t>Табела бр. 2</t>
  </si>
  <si>
    <t>Р.бр.</t>
  </si>
  <si>
    <t>ОРГАНИЗАЦИОНЕ ЈЕДИНИЦЕ ПО ОБЛАСТИМА ДЕЛАТНОСТИ                                                                           (у складу са Статутом)</t>
  </si>
  <si>
    <t>Запослени на неодређено време који се финансирају из средстава обавезног здравственог осигурања</t>
  </si>
  <si>
    <t>Запослени на неодређено време који се финансирају из других средстава</t>
  </si>
  <si>
    <t>ДОКТОР МЕДИЦИНЕ</t>
  </si>
  <si>
    <t>ФАРМАЦЕУТ-БИОХЕМИЧАР</t>
  </si>
  <si>
    <t>Норматив</t>
  </si>
  <si>
    <t>Разлика</t>
  </si>
  <si>
    <t>МЕДИЦИНСКЕ СЕСТРЕ - ТЕХНИЧАРИ</t>
  </si>
  <si>
    <t>ЗДРАВСТВЕНИ  САРАДНИЦИ</t>
  </si>
  <si>
    <t>Општа медицина</t>
  </si>
  <si>
    <t>На специјализацији</t>
  </si>
  <si>
    <t>Специјалиста</t>
  </si>
  <si>
    <t>Укупно</t>
  </si>
  <si>
    <t>ССС</t>
  </si>
  <si>
    <t>ВШС</t>
  </si>
  <si>
    <t>разлика</t>
  </si>
  <si>
    <t>ВСС</t>
  </si>
  <si>
    <t xml:space="preserve">укупно </t>
  </si>
  <si>
    <t>доктори медицине</t>
  </si>
  <si>
    <t>Мед радници са ССС ВШС</t>
  </si>
  <si>
    <t>здр. Сарадници</t>
  </si>
  <si>
    <t>Здравствена заштита деце</t>
  </si>
  <si>
    <t>1.1</t>
  </si>
  <si>
    <t>Развојно саветовалиште</t>
  </si>
  <si>
    <t>Здравствена заштита школске деце</t>
  </si>
  <si>
    <t>2.1</t>
  </si>
  <si>
    <t>Саветовалиште за младе</t>
  </si>
  <si>
    <t>Здравствена заштита жена</t>
  </si>
  <si>
    <t>Здравствена заштита одраслих</t>
  </si>
  <si>
    <t>Хитна медицинска помоћ</t>
  </si>
  <si>
    <t>Кућно лечење и медицинска нега</t>
  </si>
  <si>
    <t>Поливалентна  патронажна служба</t>
  </si>
  <si>
    <t>Радиолошка дијагностика</t>
  </si>
  <si>
    <t>Лабораторијска дијагностика</t>
  </si>
  <si>
    <t>10.1</t>
  </si>
  <si>
    <t>Специјалистичко консултативна служба</t>
  </si>
  <si>
    <t>Интерна</t>
  </si>
  <si>
    <t>10.2</t>
  </si>
  <si>
    <t>Пнеумофтизиологија</t>
  </si>
  <si>
    <t>10.3</t>
  </si>
  <si>
    <t>Офталмологија</t>
  </si>
  <si>
    <t>10.4</t>
  </si>
  <si>
    <t>Оториноларингологија</t>
  </si>
  <si>
    <t>10.5</t>
  </si>
  <si>
    <t>Психијатрија</t>
  </si>
  <si>
    <t>10.6</t>
  </si>
  <si>
    <t>Физикална медицина и рехабилитација</t>
  </si>
  <si>
    <t>10.7</t>
  </si>
  <si>
    <t>Дерматовенерологија</t>
  </si>
  <si>
    <t>Социјална медицина са информатиком</t>
  </si>
  <si>
    <t>Остало*</t>
  </si>
  <si>
    <t>Број постеља/места</t>
  </si>
  <si>
    <t>Број смена</t>
  </si>
  <si>
    <t>Број дијализа годишње</t>
  </si>
  <si>
    <t>Дијализе</t>
  </si>
  <si>
    <t>Стационар</t>
  </si>
  <si>
    <t>Породилиште</t>
  </si>
  <si>
    <t>Заједничке службе*</t>
  </si>
  <si>
    <t>17.1</t>
  </si>
  <si>
    <t>здравствена заштита радника</t>
  </si>
  <si>
    <t>Спец.медицине рада</t>
  </si>
  <si>
    <t>17.2</t>
  </si>
  <si>
    <t>17.3</t>
  </si>
  <si>
    <t>17.4</t>
  </si>
  <si>
    <t>УКУПНО</t>
  </si>
  <si>
    <t>*У колони "Организационе  јединице по областима делатности" у делу који се односи на "Остало" и "Заједничке службе" потребно је обавезно у пратећем тексту навести структуру запослених здравствених радника и сарадника (занимање и специјалност)</t>
  </si>
  <si>
    <t>Напомена: Здравствени радници запослени у стоматологији и апотеци се приказују у посебним табелама за одговарајуће службе</t>
  </si>
  <si>
    <t xml:space="preserve">ЗДРАВСТВЕНА  УСТАНОВА </t>
  </si>
  <si>
    <t>Табела бр. 3</t>
  </si>
  <si>
    <t>Стоматолошка здравствена заштита</t>
  </si>
  <si>
    <t>Доктор стоматологије</t>
  </si>
  <si>
    <t>Стоматолошка сестра ВШС/ССС</t>
  </si>
  <si>
    <t>Зубни техничар ВШС/ССС</t>
  </si>
  <si>
    <t>Разлика стоматолошке сестре</t>
  </si>
  <si>
    <t>Разлика зубни техничари</t>
  </si>
  <si>
    <t>Дечија и превентивна стоматологија</t>
  </si>
  <si>
    <t>Ортопедија вилица</t>
  </si>
  <si>
    <t>Општа стоматологија</t>
  </si>
  <si>
    <t>Протетика</t>
  </si>
  <si>
    <t>Парoдонтологија и орална медицина</t>
  </si>
  <si>
    <t>Болести зуба са ендодонцијом</t>
  </si>
  <si>
    <t>Орална хирургија</t>
  </si>
  <si>
    <t>УКУПНО:</t>
  </si>
  <si>
    <t>Табела бр. 4</t>
  </si>
  <si>
    <t>Организационе јединице (огранак или јединица за издавање готових лекова)</t>
  </si>
  <si>
    <t>Радно време</t>
  </si>
  <si>
    <t>Запослени на неодређено време</t>
  </si>
  <si>
    <t>Здравствени радници</t>
  </si>
  <si>
    <t>Немедицински радници</t>
  </si>
  <si>
    <t>Постојећи број дипл. Фармацеута</t>
  </si>
  <si>
    <t>Постојећи број фарм. Техничара</t>
  </si>
  <si>
    <t>Постојећи број административних радника</t>
  </si>
  <si>
    <t>Постојећи број техничких радника</t>
  </si>
  <si>
    <t>потпис и печат</t>
  </si>
  <si>
    <t>Укупан број здравствених радника и сарадника са високом стручном спремом</t>
  </si>
  <si>
    <t xml:space="preserve">        Табела бр. 5</t>
  </si>
  <si>
    <t>Назив организационе једицине</t>
  </si>
  <si>
    <t>Административни</t>
  </si>
  <si>
    <t>Технички и помоћни</t>
  </si>
  <si>
    <t>Возачи ХМП</t>
  </si>
  <si>
    <t>Технички</t>
  </si>
  <si>
    <t>Возачи ХМП и санитет. превоза</t>
  </si>
  <si>
    <t>Возачи санитетског превоза</t>
  </si>
  <si>
    <t>ЗДРАВСТВЕНА УСТАНОВА</t>
  </si>
  <si>
    <t>ТАБЕЛА 6</t>
  </si>
  <si>
    <t>Број запослених на неодређено време који се финансирају из средстава обавезног здравственог осигурања</t>
  </si>
  <si>
    <t>Број запослених у апотеци на неодређено време</t>
  </si>
  <si>
    <t>Број запослених на неодређено време који се финансирају из других средстава</t>
  </si>
  <si>
    <t>Укупно запослених на неодређено време</t>
  </si>
  <si>
    <t>Број запослених на одређено време због замене одсутних запослених</t>
  </si>
  <si>
    <t>Број запослених на одређено време због повећаног обима рада</t>
  </si>
  <si>
    <t>Број запослених на одређено време који се финанисрају из средстава РФЗО</t>
  </si>
  <si>
    <t>Укупан број запослених на одређено и неодређено време који се финансирају из средстава РФЗО</t>
  </si>
  <si>
    <t>ДОКТОРИ МЕДИЦИНЕ</t>
  </si>
  <si>
    <t>ДОКТОРИ СТОМАТОЛОГИЈЕ</t>
  </si>
  <si>
    <t>ФАРМАЦЕУТИ</t>
  </si>
  <si>
    <t>МЕДИЦИНСКЕ СЕСТРЕ/ТЕХНИЧАРИ</t>
  </si>
  <si>
    <t>СТОМАТОЛОШКЕ СЕСТРЕ</t>
  </si>
  <si>
    <t>ЗУБНИ ТЕХНИЧАРИ</t>
  </si>
  <si>
    <t>ФАРМ.ТЕХНИЧАРИ</t>
  </si>
  <si>
    <t>ЗДРАВСТВЕНИ САРАДНИЦИ</t>
  </si>
  <si>
    <t>НЕМЕДИЦИНСКИ АДМИНИСТРАТИВНИ РАДНИЦИ</t>
  </si>
  <si>
    <t>НЕМЕДИЦИНСКИ ТЕХНИЧКИ/ПОМОЋНИ РАДНИЦИ</t>
  </si>
  <si>
    <t>АКТИВНОСТИ</t>
  </si>
  <si>
    <t>ПРЕВЕНТИВА/ Прегледи лекара</t>
  </si>
  <si>
    <t>Превентивни преглед у 2. години (2 прегледа по детету)</t>
  </si>
  <si>
    <t>Превентивни преглед у 4. години</t>
  </si>
  <si>
    <t>Превентивни. преглед пред полазак у школу (6/7 година)</t>
  </si>
  <si>
    <t>Контролни преглед деце, школске деце и омладине</t>
  </si>
  <si>
    <t>Контролни преглед деце (у 3. години)</t>
  </si>
  <si>
    <t>Контролни преглед деце (у 5. години)</t>
  </si>
  <si>
    <t>Превентивни преглед пре упућивања у установу за колективни боравак деце, школске деце и омладине</t>
  </si>
  <si>
    <t>Ултразвучни преглед новорођенчади ради раног откривања дисплазије кукова</t>
  </si>
  <si>
    <t>KУРАТИВА/ Прегледи лекара</t>
  </si>
  <si>
    <t>Посебни преглед гојазне и предгојазне деце, школске деце и омладине</t>
  </si>
  <si>
    <t>Збрињавање особе изложене насиљу</t>
  </si>
  <si>
    <t>Анализа лабораторијских налаза</t>
  </si>
  <si>
    <t>2200079</t>
  </si>
  <si>
    <t>ДИЈАГНОСТИЧКО ТЕРАПИЈСКЕ УСЛУГЕ</t>
  </si>
  <si>
    <t>1000058</t>
  </si>
  <si>
    <t>Узимање материјала за анализу и тестирање</t>
  </si>
  <si>
    <t>1000132</t>
  </si>
  <si>
    <t>1000140</t>
  </si>
  <si>
    <t>1000157</t>
  </si>
  <si>
    <t>1000165</t>
  </si>
  <si>
    <t>1000173</t>
  </si>
  <si>
    <t>Завоји/ компресивни завој/ компресија/ тампонада</t>
  </si>
  <si>
    <t>ЗДРАВСТВЕНО ВАСПИТАЊЕ</t>
  </si>
  <si>
    <t>Индивидуални здравствено-васпитни рад</t>
  </si>
  <si>
    <t>Групни здравствено-васпитни рад</t>
  </si>
  <si>
    <t>00</t>
  </si>
  <si>
    <t>Радионице</t>
  </si>
  <si>
    <t>05</t>
  </si>
  <si>
    <t>Предавања</t>
  </si>
  <si>
    <t>* Број ових услуга не подразумева број свих спроведених вакцинација, већ само оних које нису спроведене у склопу превентивних и контролних прегледа</t>
  </si>
  <si>
    <t>РАД ЛЕКАРА</t>
  </si>
  <si>
    <t>Контролни преглед деце, школске деце и омладине у развојном саветовалишту</t>
  </si>
  <si>
    <t>Посебни преглед деце, школске деце и омладине ради допунске дијагностике и даљег лечења у развојном саветовалишту</t>
  </si>
  <si>
    <t>РАД ПСИХОЛОГА</t>
  </si>
  <si>
    <t>Тест психичких функција</t>
  </si>
  <si>
    <t>Индивидуална психотерапија</t>
  </si>
  <si>
    <t>Индивидуални рад психолога са дететом и породицом</t>
  </si>
  <si>
    <t>Групна психотерапија</t>
  </si>
  <si>
    <t>РАД ДЕФЕКТОЛОГА (ЛОГОПЕДА)</t>
  </si>
  <si>
    <t>Тест функције говора (по упуту педијатра за све узрасте)</t>
  </si>
  <si>
    <t>Тест функције говора (у склопу превентивног прегледа у 4. години)</t>
  </si>
  <si>
    <t xml:space="preserve">Тест функције говора (у склопу превентивног прегледа 6/7 година) </t>
  </si>
  <si>
    <t>Логопедски третман</t>
  </si>
  <si>
    <t>Дефектолошки третман</t>
  </si>
  <si>
    <t>РАД СОЦИЈАЛНОГ РАДНИКА</t>
  </si>
  <si>
    <t>1100031</t>
  </si>
  <si>
    <t>Превентивни преглед школске деце и омладине</t>
  </si>
  <si>
    <t>Превентивни  преглед у осмој години  (I разред OШ)</t>
  </si>
  <si>
    <t>Превентивни преглед у десетој години (III разред OШ)</t>
  </si>
  <si>
    <t>Превентивни преглед у дванаестој години (V разред OШ)</t>
  </si>
  <si>
    <t>Превентивни преглед у четрнаестој  годинири (VII разред ОШ)</t>
  </si>
  <si>
    <t>Превентивни преглед у шеснаестој години  (I разред СШ)</t>
  </si>
  <si>
    <t>Превентивни преглед у осамнаестој  години (III разред СШ)</t>
  </si>
  <si>
    <t>1100049</t>
  </si>
  <si>
    <t>Контролни прегледи у  деветој години (II разред ОШ)</t>
  </si>
  <si>
    <t>Контролни прегледи у једанаестој години (IV разред ОШ)</t>
  </si>
  <si>
    <t>Контролни прегледи у тринаестој години (VI разред ОШ)</t>
  </si>
  <si>
    <t>Контролни прегледи у петмаестој години (VIII разред ОШ)</t>
  </si>
  <si>
    <t>Контролни прегледи у седамнаестој години (II разред СШ)</t>
  </si>
  <si>
    <t>Контролни прегледи у деветнаестој години (IV разред СШ)</t>
  </si>
  <si>
    <t>1100056</t>
  </si>
  <si>
    <t>1000025</t>
  </si>
  <si>
    <t>1100064</t>
  </si>
  <si>
    <t>1100080</t>
  </si>
  <si>
    <t>1000017</t>
  </si>
  <si>
    <t>1000116</t>
  </si>
  <si>
    <t>Гинеколога</t>
  </si>
  <si>
    <t>Педијатра</t>
  </si>
  <si>
    <t>Психолога</t>
  </si>
  <si>
    <t>Осталих стручњака</t>
  </si>
  <si>
    <t>1300011</t>
  </si>
  <si>
    <t>1300151</t>
  </si>
  <si>
    <t>Превентивни преглед у вези са планирањем породице</t>
  </si>
  <si>
    <t>Инспекција и палпаторни преглед дојки</t>
  </si>
  <si>
    <t>1300037</t>
  </si>
  <si>
    <t>Превентивни преглед труднице</t>
  </si>
  <si>
    <t>06</t>
  </si>
  <si>
    <t>До краја првог триместра трудноће</t>
  </si>
  <si>
    <t>Остали први прегледи труднице</t>
  </si>
  <si>
    <t>1300045</t>
  </si>
  <si>
    <t>Контролни преглед труднице</t>
  </si>
  <si>
    <t>Циљани преглед труднице ради раног откривања ЕПХ гестозе</t>
  </si>
  <si>
    <t>Превентивни преглед породиље</t>
  </si>
  <si>
    <t>Након шест недеља</t>
  </si>
  <si>
    <t>09</t>
  </si>
  <si>
    <t>Након шест месеци</t>
  </si>
  <si>
    <t>33</t>
  </si>
  <si>
    <t>1300060</t>
  </si>
  <si>
    <t>Први гинеколошки преглед ради лечења</t>
  </si>
  <si>
    <t>1300078</t>
  </si>
  <si>
    <t>Поновни гинеколошки преглед ради лечења</t>
  </si>
  <si>
    <t>1300052</t>
  </si>
  <si>
    <t>Психофизичка припрема труднице за порођај</t>
  </si>
  <si>
    <t>1300086</t>
  </si>
  <si>
    <t>Електрофизиолошко снимање у гинекологији и акушерству</t>
  </si>
  <si>
    <t>1300094</t>
  </si>
  <si>
    <t>1300102</t>
  </si>
  <si>
    <t>1300110</t>
  </si>
  <si>
    <t>Ексцизија/ одстрањивање ткива/ деструкција/ чишћење ране/ каутеризација - опште</t>
  </si>
  <si>
    <t>1300177</t>
  </si>
  <si>
    <t>32</t>
  </si>
  <si>
    <t>1200013</t>
  </si>
  <si>
    <t>Превентивни   преглед у  I години студија (19 -20 година)</t>
  </si>
  <si>
    <t>Превентивни   прегледи у III години студија (21 -22 година)</t>
  </si>
  <si>
    <t xml:space="preserve">KУРАТИВА/Прегледи лекара </t>
  </si>
  <si>
    <t>Први преглед одраслих ради лечења</t>
  </si>
  <si>
    <t>1200047</t>
  </si>
  <si>
    <t>1200054</t>
  </si>
  <si>
    <t>Спроводе Заводи за здравствену заштиту студената</t>
  </si>
  <si>
    <t>Превентивни прегледи одраслих (19-34 године)</t>
  </si>
  <si>
    <t>Превентивни прегледи одраслих (35 и више година)</t>
  </si>
  <si>
    <t xml:space="preserve">Скрининг/ рано откривање кардиоваскуларног ризика - мушкарци </t>
  </si>
  <si>
    <t>Скрининг/ рано откривање кардиоваскуларног ризика - жене</t>
  </si>
  <si>
    <t>1000223</t>
  </si>
  <si>
    <t>КУРАТИВА/Прегледи лекара</t>
  </si>
  <si>
    <t>1200039</t>
  </si>
  <si>
    <t>Поновни преглед одраслих ради лечења</t>
  </si>
  <si>
    <t>2200103</t>
  </si>
  <si>
    <t>Ултразвучни преглед штитасте жлезде и пљувачних жлезда</t>
  </si>
  <si>
    <t>Циљани преглед пацијента са позитивним резултатом Упитника процене ризика за дијабетес тип 2</t>
  </si>
  <si>
    <t>Циљани преглед стопала - процена ризика за настанак компликација дијабетеса</t>
  </si>
  <si>
    <t>Посета изабраном лекару у циљу превенције дијабетесне ретинопатије</t>
  </si>
  <si>
    <t>1000181</t>
  </si>
  <si>
    <t>L000349</t>
  </si>
  <si>
    <t>35</t>
  </si>
  <si>
    <t>* Само домови здравља без лабораторије</t>
  </si>
  <si>
    <t xml:space="preserve">** Установе са Саветовалиштем за дијабет </t>
  </si>
  <si>
    <t>02</t>
  </si>
  <si>
    <t>Групни здравствено-васпитни рад на терену у оквиру рада Мобилне јединице</t>
  </si>
  <si>
    <t xml:space="preserve">*СД Саветовалиште за дијабет </t>
  </si>
  <si>
    <t>Прегледи лекара</t>
  </si>
  <si>
    <t>Први преглед деце, школске деце и омладине ради лечења</t>
  </si>
  <si>
    <t>Поновни преглед деце, школске деце и омладине ради лечења</t>
  </si>
  <si>
    <t>Здравствена нега болесника у стану/кући</t>
  </si>
  <si>
    <t>Индивидуални здравствено - васпитни рад</t>
  </si>
  <si>
    <t>Број пацијената на кућном лечењу и нези</t>
  </si>
  <si>
    <t>Број пацијената на палијативном збрињавању</t>
  </si>
  <si>
    <t>Социотерапијски рад са пацијентом и породицом*</t>
  </si>
  <si>
    <t>Психосоцијална подршка пацијенту и породици*</t>
  </si>
  <si>
    <t>Писмени налаз и мишљење социјалног радника*</t>
  </si>
  <si>
    <t>* Услуге социјалног радника код пацијаната на палијативном збрињавању</t>
  </si>
  <si>
    <t>1000066</t>
  </si>
  <si>
    <t>Лекарски преглед на терену</t>
  </si>
  <si>
    <t>Инструментација предела ува, носа и ждрела</t>
  </si>
  <si>
    <t>1600063</t>
  </si>
  <si>
    <t>1600071</t>
  </si>
  <si>
    <t>1600089</t>
  </si>
  <si>
    <t>Санитетски  превоз, хитан  који је оправдан и медицински неопходан   (без мед. пратње)</t>
  </si>
  <si>
    <t>29</t>
  </si>
  <si>
    <t>ПОСЕТЕ</t>
  </si>
  <si>
    <t>01</t>
  </si>
  <si>
    <t xml:space="preserve"> ЗДРАВСТВЕНО ВАСПИТАЊЕ</t>
  </si>
  <si>
    <t>1000215-T</t>
  </si>
  <si>
    <t>Заједничке опште лабораторијске услуге</t>
  </si>
  <si>
    <t>L000018</t>
  </si>
  <si>
    <t>L000026</t>
  </si>
  <si>
    <t>L000034</t>
  </si>
  <si>
    <t>Узорковање других биолошких материјала у лабораторији</t>
  </si>
  <si>
    <t>L014019</t>
  </si>
  <si>
    <t>Хематокрит (Хцт) у крви</t>
  </si>
  <si>
    <t>L014027</t>
  </si>
  <si>
    <t>Хемоглобин (Хб) у крви</t>
  </si>
  <si>
    <t>L014076</t>
  </si>
  <si>
    <t>L014084</t>
  </si>
  <si>
    <t>L014118</t>
  </si>
  <si>
    <t>Леукоцитарна формула (ЛеФ) - ручно</t>
  </si>
  <si>
    <t>L014142</t>
  </si>
  <si>
    <t>L014159</t>
  </si>
  <si>
    <t>L014175</t>
  </si>
  <si>
    <t>L014183</t>
  </si>
  <si>
    <t>L014209</t>
  </si>
  <si>
    <t xml:space="preserve">Седиментација еритроцита (СЕ) </t>
  </si>
  <si>
    <t>L014332</t>
  </si>
  <si>
    <t>L014720</t>
  </si>
  <si>
    <t>L014738</t>
  </si>
  <si>
    <t>L014795</t>
  </si>
  <si>
    <t>L015057</t>
  </si>
  <si>
    <t>L015271</t>
  </si>
  <si>
    <t xml:space="preserve">Време крварења (Дуке) </t>
  </si>
  <si>
    <t>L000216</t>
  </si>
  <si>
    <t>L000224</t>
  </si>
  <si>
    <t>L000265</t>
  </si>
  <si>
    <t>L000307</t>
  </si>
  <si>
    <t>L000331</t>
  </si>
  <si>
    <t>L000356</t>
  </si>
  <si>
    <t>L000414</t>
  </si>
  <si>
    <t>L000521</t>
  </si>
  <si>
    <t>L000570</t>
  </si>
  <si>
    <t>L000588</t>
  </si>
  <si>
    <t>L000596</t>
  </si>
  <si>
    <t>L000612</t>
  </si>
  <si>
    <t>L000620</t>
  </si>
  <si>
    <t>L000653</t>
  </si>
  <si>
    <t>L000661</t>
  </si>
  <si>
    <t>L000745</t>
  </si>
  <si>
    <t>L001040</t>
  </si>
  <si>
    <t>L001057</t>
  </si>
  <si>
    <t>L001081</t>
  </si>
  <si>
    <t>L001180</t>
  </si>
  <si>
    <t>L001198</t>
  </si>
  <si>
    <t>L001248</t>
  </si>
  <si>
    <t>L001255</t>
  </si>
  <si>
    <t>L001644</t>
  </si>
  <si>
    <t>L001651</t>
  </si>
  <si>
    <t>L001891</t>
  </si>
  <si>
    <t>L001917</t>
  </si>
  <si>
    <t>L002055</t>
  </si>
  <si>
    <t>L002493</t>
  </si>
  <si>
    <t>L002535</t>
  </si>
  <si>
    <t>L002543</t>
  </si>
  <si>
    <t>L002618</t>
  </si>
  <si>
    <t>L002667</t>
  </si>
  <si>
    <t>L002766</t>
  </si>
  <si>
    <t>L002774</t>
  </si>
  <si>
    <t>L002816</t>
  </si>
  <si>
    <t>L002840</t>
  </si>
  <si>
    <t>L002857</t>
  </si>
  <si>
    <t>L002873</t>
  </si>
  <si>
    <t>L002899</t>
  </si>
  <si>
    <t>L003749</t>
  </si>
  <si>
    <t>L003780</t>
  </si>
  <si>
    <t>L003798</t>
  </si>
  <si>
    <t>L003806</t>
  </si>
  <si>
    <t>L003954</t>
  </si>
  <si>
    <t>L003962</t>
  </si>
  <si>
    <t>L004234</t>
  </si>
  <si>
    <t>L004317</t>
  </si>
  <si>
    <t>L004416</t>
  </si>
  <si>
    <t>L004812</t>
  </si>
  <si>
    <t>L004853</t>
  </si>
  <si>
    <t>L004861</t>
  </si>
  <si>
    <t>L004879</t>
  </si>
  <si>
    <t>L005439</t>
  </si>
  <si>
    <t>L005843</t>
  </si>
  <si>
    <t>L006072</t>
  </si>
  <si>
    <t>L006239</t>
  </si>
  <si>
    <t>L006254</t>
  </si>
  <si>
    <t>L006262</t>
  </si>
  <si>
    <t>Биохемијске анализе у урину</t>
  </si>
  <si>
    <t>L008912</t>
  </si>
  <si>
    <t>L008946</t>
  </si>
  <si>
    <t>L008953</t>
  </si>
  <si>
    <t>L008961</t>
  </si>
  <si>
    <t>L008979</t>
  </si>
  <si>
    <t>L009035</t>
  </si>
  <si>
    <t>L009043</t>
  </si>
  <si>
    <t>L009266</t>
  </si>
  <si>
    <t>L009308</t>
  </si>
  <si>
    <t>L009399</t>
  </si>
  <si>
    <t xml:space="preserve">пХ урина </t>
  </si>
  <si>
    <t>L009423</t>
  </si>
  <si>
    <t>L009456</t>
  </si>
  <si>
    <t>L009464</t>
  </si>
  <si>
    <t>L009472</t>
  </si>
  <si>
    <t>L009506</t>
  </si>
  <si>
    <t>Биохемијске анализе у фецесу</t>
  </si>
  <si>
    <t>L012492</t>
  </si>
  <si>
    <t>L012534</t>
  </si>
  <si>
    <t>L012591</t>
  </si>
  <si>
    <t>COVID услуге</t>
  </si>
  <si>
    <t>Узимање назофарингеалног и/или орофарингеалног бриса за преглед на присуствo SARS-CoV-2 вируса у транспортну подлогу, у амбуланти</t>
  </si>
  <si>
    <t>Узимање назофарингеалног и/или орофарингеалног бриса за преглед на присуство SARS-CoV-2 вируса у транспортну подлогу на терену</t>
  </si>
  <si>
    <t xml:space="preserve">Узимање узорка крви пункцијом за доказивање присуства антитела на вирус SARS-CoV-2, у амбуланти </t>
  </si>
  <si>
    <t xml:space="preserve">Узимање узорка крви пункцијом за доказивање присуства антитела на вирус SARS-CoV-2, на терену </t>
  </si>
  <si>
    <t xml:space="preserve">Квалитативно одређивaњe IgM i/ili IgG антитела на вирус SARS-CoV-2 имунохроматографским тестом </t>
  </si>
  <si>
    <t>Узимање материјала (назофарингеални брис, салива и др.) у циљу доказивања вирусног Аg SARS – CоV-2</t>
  </si>
  <si>
    <t>L020788</t>
  </si>
  <si>
    <t>Детекција вирусног Аg SARS – CоV-2 квалитативном методом</t>
  </si>
  <si>
    <t>УКУПНО Биохемијске анализе и хематолошке анализе</t>
  </si>
  <si>
    <t>L020917</t>
  </si>
  <si>
    <t>L021311</t>
  </si>
  <si>
    <t>УКУПНО Микробиолошке и паразитолошке анализе</t>
  </si>
  <si>
    <t>УКУПНО СВЕ АНАЛИЗЕ</t>
  </si>
  <si>
    <t>Број осигураника који су користили услуге лабораторија</t>
  </si>
  <si>
    <t>Рендген дијагностика</t>
  </si>
  <si>
    <t>2200012</t>
  </si>
  <si>
    <t>Рендген скопија са циљаном графијом без контраста</t>
  </si>
  <si>
    <t>2200020</t>
  </si>
  <si>
    <t>Рендген скопија са циљаном графијом са контрастом</t>
  </si>
  <si>
    <t>2200038</t>
  </si>
  <si>
    <t>Рендген графија органа по системима, један правац</t>
  </si>
  <si>
    <t>2200046</t>
  </si>
  <si>
    <t>Рендген графија органа по системима у два правца</t>
  </si>
  <si>
    <t>Рендген графија дојке у два правца (мамографија)</t>
  </si>
  <si>
    <t>2200053</t>
  </si>
  <si>
    <t>2200061</t>
  </si>
  <si>
    <t>Прво читање мамографије у организованом скринингу</t>
  </si>
  <si>
    <t>Број корисника  услуга рендгена</t>
  </si>
  <si>
    <t>Рендген дијагностика у стоматологији</t>
  </si>
  <si>
    <t>Ортопантомограм</t>
  </si>
  <si>
    <t>Телерендген</t>
  </si>
  <si>
    <t>Број корисника  услуга рендгена у стоматологији</t>
  </si>
  <si>
    <t>* Установе које имају мамограф</t>
  </si>
  <si>
    <t>Услуге ултразвука</t>
  </si>
  <si>
    <t>2200087</t>
  </si>
  <si>
    <t xml:space="preserve">Doppler scan регија </t>
  </si>
  <si>
    <t>2200111</t>
  </si>
  <si>
    <t>Doppler scan органа</t>
  </si>
  <si>
    <t>2200095</t>
  </si>
  <si>
    <t>Ултразвучни преглед надбубрежних жлезда и ретроперитонеума</t>
  </si>
  <si>
    <t>Ултразвучни преглед коштаних ткива</t>
  </si>
  <si>
    <t>Број корисника  услуга ултразвука</t>
  </si>
  <si>
    <t>*Планирати уколико се услуга ради од стране редиолога, а не педијатра</t>
  </si>
  <si>
    <t>Прегледи  лекара</t>
  </si>
  <si>
    <t>1400019</t>
  </si>
  <si>
    <t xml:space="preserve">Интернистички преглед - први </t>
  </si>
  <si>
    <t>03</t>
  </si>
  <si>
    <t>Поновни специјалистичко-консултативни преглед</t>
  </si>
  <si>
    <t>1000090</t>
  </si>
  <si>
    <t>1000108</t>
  </si>
  <si>
    <t>Тест функције плућа и дисајних путева</t>
  </si>
  <si>
    <t>31</t>
  </si>
  <si>
    <t>Пнеумофтизиолошки преглед - први</t>
  </si>
  <si>
    <t>1500024</t>
  </si>
  <si>
    <t>1500032</t>
  </si>
  <si>
    <t>Тест осетљивости</t>
  </si>
  <si>
    <t>10</t>
  </si>
  <si>
    <t>Превентивни офталмолошки преглед* мале деце у другој години живота, по упуту педијатра</t>
  </si>
  <si>
    <t>Превентивни офталмолошки преглед* а мале деце у четвртој години живота по упуту педијатра</t>
  </si>
  <si>
    <t xml:space="preserve">Превентивни офталмолошки преглед* деце  пред полазак у школу,  узраста у шестој/седмој години </t>
  </si>
  <si>
    <t>Офталмолошки преглед у четрнаестој години (VII разред ОШ)</t>
  </si>
  <si>
    <t>Офталмолошки преглед – први</t>
  </si>
  <si>
    <t>1600022</t>
  </si>
  <si>
    <t>1600030</t>
  </si>
  <si>
    <t>1600048</t>
  </si>
  <si>
    <t>Дијагностички тест за испитивање бинокуларног вида</t>
  </si>
  <si>
    <t>1600055</t>
  </si>
  <si>
    <t>Дијагностички тест за испитивање прекорнеалног филма</t>
  </si>
  <si>
    <t>1600097</t>
  </si>
  <si>
    <t>1600105</t>
  </si>
  <si>
    <t>* Услуге 1600014- Превентивни преглед офталмога* у оквиру некада "систематског " односно превентивног прегледа  у педијатрији планирају се у складу са Стручно методолошким упутством (СМУ) РСК за здравствену заштиту жена, деце и омладине</t>
  </si>
  <si>
    <t>Превентивни преглед физијатра* мале деце у четвртој години живота по потреби и упуту педијатра</t>
  </si>
  <si>
    <t>Превентивни преглед физијатра* деце  пред полазак у школу,  узраста у шестој/седмој години живота</t>
  </si>
  <si>
    <t>Превентивни преглед физијатра*  деце  у десетој години живота (трећи разред основне школе)</t>
  </si>
  <si>
    <t>Физијатријски преглед - први</t>
  </si>
  <si>
    <t>Посебни физијатријски преглед</t>
  </si>
  <si>
    <t>Терапијске услуге</t>
  </si>
  <si>
    <t>Електростимулација мишића</t>
  </si>
  <si>
    <t>Интерферентне струје</t>
  </si>
  <si>
    <t>Електрофореза</t>
  </si>
  <si>
    <t>Галванизација</t>
  </si>
  <si>
    <t>Дијадинамске струје</t>
  </si>
  <si>
    <t>Транскутана електро неуро стимулација (ТЕНС)</t>
  </si>
  <si>
    <t>1800036</t>
  </si>
  <si>
    <t>1800044</t>
  </si>
  <si>
    <t>Криомасажа</t>
  </si>
  <si>
    <t>1800051</t>
  </si>
  <si>
    <t>Кинезитерапија болести</t>
  </si>
  <si>
    <t>Кинезитерапија деце са сметњама у развоју</t>
  </si>
  <si>
    <t>1800069</t>
  </si>
  <si>
    <t>Фототерапија - Зрачење инфрацрвеним, ултравиолетним и биоптрон</t>
  </si>
  <si>
    <t>Мануелна сегментна масажа</t>
  </si>
  <si>
    <t>Сонофореза</t>
  </si>
  <si>
    <t>Ултразвук - субаквални</t>
  </si>
  <si>
    <t>1800085</t>
  </si>
  <si>
    <t>Електромагнетна терапија</t>
  </si>
  <si>
    <t>Ласер терапија</t>
  </si>
  <si>
    <t>Број корисника који су користили терапијске услуге</t>
  </si>
  <si>
    <t>* Услуге 1800010 - Превентивни преглед физијатра* у оквиру некад "систематског" сада превентивног  прегледа педијатра  (мале деце у четвртој години, деце пред долазак у школу и ученика трећег разреда основне школе) планирају се у складу са СМУ</t>
  </si>
  <si>
    <t>Превентивни ОРЛ преглед* мале деце у другој години живота  по потреби</t>
  </si>
  <si>
    <t>Превентивни ОРЛ преглед* мале деце у четвртој години живота  по потреби</t>
  </si>
  <si>
    <t>Превентивни ОРЛ преглед* деце у шестој/седмој години живота пред полазак у школу</t>
  </si>
  <si>
    <t xml:space="preserve">ОРЛ  преглед - први </t>
  </si>
  <si>
    <t>1700020</t>
  </si>
  <si>
    <t>Тест функције чула слуха</t>
  </si>
  <si>
    <t>1700038</t>
  </si>
  <si>
    <t>Тест функције говора</t>
  </si>
  <si>
    <t>1700046</t>
  </si>
  <si>
    <t>Тест функције чула равнотеже</t>
  </si>
  <si>
    <t>1700061</t>
  </si>
  <si>
    <t>1700079</t>
  </si>
  <si>
    <t>1700087</t>
  </si>
  <si>
    <t>1700095</t>
  </si>
  <si>
    <t>1700103</t>
  </si>
  <si>
    <t>* Услуге 1700012 - Превентивни ОРЛ преглед * у оквиру некада "систематског" сада превентивног  прегледа  педијатра, планирају се у складу са СМУ</t>
  </si>
  <si>
    <t xml:space="preserve">Психијатријски преглед - први </t>
  </si>
  <si>
    <t>Поновни специјалистичко-консултат. преглед психијатра</t>
  </si>
  <si>
    <t>1000082</t>
  </si>
  <si>
    <t>1900026</t>
  </si>
  <si>
    <t>1900034</t>
  </si>
  <si>
    <t>1900042</t>
  </si>
  <si>
    <t xml:space="preserve">Дерматовенеролошки преглед - први </t>
  </si>
  <si>
    <t>Дерматоскопски преглед коже</t>
  </si>
  <si>
    <t xml:space="preserve">ПРЕВЕНТИВА </t>
  </si>
  <si>
    <t>ПРЕВЕНТИВНИ ПРЕГЛЕДИ</t>
  </si>
  <si>
    <t>2400059</t>
  </si>
  <si>
    <t>2400034</t>
  </si>
  <si>
    <t>2400018</t>
  </si>
  <si>
    <t>Стоматолошки преглед (друга година живота/ шеста (пред полазак у школу) /осма /девета/десета/једанаеста/тринаеста/четрнаеста/15/16/17/18/19, труднице, студенти до 26 године)</t>
  </si>
  <si>
    <t>УКЛАЊАЊЕ НАСЛАГА</t>
  </si>
  <si>
    <t>2400125</t>
  </si>
  <si>
    <t>Уклањање наслага</t>
  </si>
  <si>
    <t>АПЛИКАЦИЈА ФЛУОРИДА</t>
  </si>
  <si>
    <t>2400141</t>
  </si>
  <si>
    <t>Локална апликација флуроида средње концентрације</t>
  </si>
  <si>
    <t>2400158</t>
  </si>
  <si>
    <t>ЗАЛИВАЊЕ ФИСУРА</t>
  </si>
  <si>
    <t>2400133</t>
  </si>
  <si>
    <t>Заливање фисура (по зубу)</t>
  </si>
  <si>
    <t>2400067</t>
  </si>
  <si>
    <t>Мотивација и обучавање корисника у одржавању правилне хигијене</t>
  </si>
  <si>
    <t>2400075</t>
  </si>
  <si>
    <t>Индивидуално здравствено васпитни рад у ординацији/мотивација и обучавање у одржавању оралне хигијене</t>
  </si>
  <si>
    <t>2400083</t>
  </si>
  <si>
    <t>Рад у малој групи (6 до 9 особа)</t>
  </si>
  <si>
    <t>2400091</t>
  </si>
  <si>
    <t>Рад у великој групи (више од 30 особа)</t>
  </si>
  <si>
    <t>2400109</t>
  </si>
  <si>
    <t>2400117</t>
  </si>
  <si>
    <t>КУРАТИВА/Прегледи, дијагностика и терапија</t>
  </si>
  <si>
    <t>ПРЕГЛЕДИ ЗБОГ ТЕРАПИЈЕ</t>
  </si>
  <si>
    <t>Стоматолошки преглед</t>
  </si>
  <si>
    <t>2400026</t>
  </si>
  <si>
    <t>Стоматолошки преглед - контролни</t>
  </si>
  <si>
    <t>2400976</t>
  </si>
  <si>
    <t>Специјалистички преглед</t>
  </si>
  <si>
    <t>2400984</t>
  </si>
  <si>
    <t>Специјалистички преглед - контролни</t>
  </si>
  <si>
    <t>ЗБРИЊАВАЊЕ ОСОБЕ ИЗЛОЖЕНЕ НАСИЉУ</t>
  </si>
  <si>
    <t>2400166</t>
  </si>
  <si>
    <t>Превентивни испун</t>
  </si>
  <si>
    <t>2400182</t>
  </si>
  <si>
    <t>Терапија дубоког каријеса (без испуна)</t>
  </si>
  <si>
    <t>2400190</t>
  </si>
  <si>
    <t>Амалгамски испун на 1 површини</t>
  </si>
  <si>
    <t>2400208</t>
  </si>
  <si>
    <t>Амалгамски испун на 1 површини код деце до навршене 15 године живота</t>
  </si>
  <si>
    <t>2400216</t>
  </si>
  <si>
    <t>Амалгамски испун на 2 површине</t>
  </si>
  <si>
    <t>2400224</t>
  </si>
  <si>
    <t>Амалгамски испун на 2 површине код деце до навршене 15 године живота</t>
  </si>
  <si>
    <t>2400232</t>
  </si>
  <si>
    <t>Амалгамски испун на 3 површине</t>
  </si>
  <si>
    <t>2400240</t>
  </si>
  <si>
    <t>Амалгамски испун на 3 површине код деце до навршене 15 године живота</t>
  </si>
  <si>
    <t>2400257</t>
  </si>
  <si>
    <t>Надоградња фрактурираног зуба</t>
  </si>
  <si>
    <t>2400265</t>
  </si>
  <si>
    <t>Витална ампутација пулпе млечних зуба</t>
  </si>
  <si>
    <t>2400273</t>
  </si>
  <si>
    <t>Витална екстирпација пулпе млечних зуба</t>
  </si>
  <si>
    <t>2400281</t>
  </si>
  <si>
    <t>Витална ампутација</t>
  </si>
  <si>
    <t>2400299</t>
  </si>
  <si>
    <t>Мортална ампутација пулпе млечних зуба</t>
  </si>
  <si>
    <t>2400307</t>
  </si>
  <si>
    <t>Интерсеансно медикаментозно канално пуњење (по каналу)</t>
  </si>
  <si>
    <t>2400315</t>
  </si>
  <si>
    <t>2400331</t>
  </si>
  <si>
    <t>Композитни испун на предњим зубима</t>
  </si>
  <si>
    <t>2400349</t>
  </si>
  <si>
    <t>Композитни испун на предњим зубима код деце до навршене 15 године живота</t>
  </si>
  <si>
    <t>2400356</t>
  </si>
  <si>
    <t>Композитни испун на бочним зубима</t>
  </si>
  <si>
    <t>2400364</t>
  </si>
  <si>
    <t>Композитни испун на бочним зубима код деце до навршене 15 године живота</t>
  </si>
  <si>
    <t>2400372</t>
  </si>
  <si>
    <t>Надоградња од естетског материјала (код повреда)</t>
  </si>
  <si>
    <t>2400380</t>
  </si>
  <si>
    <t>Ендодонтска терапија неинфициране пулпе по каналу</t>
  </si>
  <si>
    <t>2400398</t>
  </si>
  <si>
    <t>Ендодонтска терапија инфициране пулпе по каналу</t>
  </si>
  <si>
    <t>2400414</t>
  </si>
  <si>
    <t>Вађење страног тела из канала корена</t>
  </si>
  <si>
    <t>2400422</t>
  </si>
  <si>
    <t>Ретретман канала корена (по каналу)</t>
  </si>
  <si>
    <t>2400430</t>
  </si>
  <si>
    <t>Гласјономерни испун</t>
  </si>
  <si>
    <t>2400448</t>
  </si>
  <si>
    <t>Гласјономерни испун код деце до навршене 15 године живота</t>
  </si>
  <si>
    <t>2401008</t>
  </si>
  <si>
    <t>Локална апликација лека (тоxавит)</t>
  </si>
  <si>
    <t>2401024</t>
  </si>
  <si>
    <t>Лечење инфициране пулпе са незавршеним растом корена</t>
  </si>
  <si>
    <t>2401032</t>
  </si>
  <si>
    <t>Лечење неинфициране пулпе са незавршеним растом корена</t>
  </si>
  <si>
    <t>2401040</t>
  </si>
  <si>
    <t>Збрињавање мултиплих повреда зуба у деце</t>
  </si>
  <si>
    <t>ОРТОДОНТСКА ТЕРАПИЈА</t>
  </si>
  <si>
    <t>2400521</t>
  </si>
  <si>
    <t>Селективно брушење зуба (по зубу)</t>
  </si>
  <si>
    <t>2400562</t>
  </si>
  <si>
    <t>Израда и анализа студијског модела</t>
  </si>
  <si>
    <t>2400570</t>
  </si>
  <si>
    <t>Анализа екстраоралне телерендгенорадиографије главе</t>
  </si>
  <si>
    <t>2400588</t>
  </si>
  <si>
    <t>Анализа ортопантомографа</t>
  </si>
  <si>
    <t>2400596</t>
  </si>
  <si>
    <t>Активни покретни ортодонтски апарат</t>
  </si>
  <si>
    <t>2400604</t>
  </si>
  <si>
    <t>Функционални ортодонтски апарат</t>
  </si>
  <si>
    <t>2400612</t>
  </si>
  <si>
    <t>Терапијска реадаптација покретног ортодонтског апарата</t>
  </si>
  <si>
    <t>2400620</t>
  </si>
  <si>
    <t>Репаратура ортодонтског апарата са отиском</t>
  </si>
  <si>
    <t>ТЕРАПИЈА ПАРОДОНЦИЈУМА</t>
  </si>
  <si>
    <t>2400539</t>
  </si>
  <si>
    <t>Уклањање супрагингивалног зубног каменца по вилици</t>
  </si>
  <si>
    <t>2400547</t>
  </si>
  <si>
    <t>Обрада пародонталног џепа по зубу</t>
  </si>
  <si>
    <t>2401099</t>
  </si>
  <si>
    <t>Интралезијска и перилезијска апликација лека</t>
  </si>
  <si>
    <t>2401115</t>
  </si>
  <si>
    <t>Киретажа оралне слузокоже</t>
  </si>
  <si>
    <t>ХИРУРШКА ТЕРАПИЈА</t>
  </si>
  <si>
    <t>2400679</t>
  </si>
  <si>
    <t>Вађење зуба</t>
  </si>
  <si>
    <t>2400687</t>
  </si>
  <si>
    <t>Компликовано вађење зуба</t>
  </si>
  <si>
    <t>2400695</t>
  </si>
  <si>
    <t>2400703</t>
  </si>
  <si>
    <t>2400711</t>
  </si>
  <si>
    <t>2400729</t>
  </si>
  <si>
    <t>2400737</t>
  </si>
  <si>
    <t>2400794</t>
  </si>
  <si>
    <t>2401107</t>
  </si>
  <si>
    <t>Уклањање круста, покрова була или некротичних наслага</t>
  </si>
  <si>
    <t>2401123</t>
  </si>
  <si>
    <t>Каутеризација ткива</t>
  </si>
  <si>
    <t>2401131</t>
  </si>
  <si>
    <t>Елиминација иритација оралне слузокоже</t>
  </si>
  <si>
    <t>2401149</t>
  </si>
  <si>
    <t>Ресекција једнокорених зуба</t>
  </si>
  <si>
    <t>2401156</t>
  </si>
  <si>
    <t>2401164</t>
  </si>
  <si>
    <t>Ресекција трокорених зуба</t>
  </si>
  <si>
    <t>2401172</t>
  </si>
  <si>
    <t>Хемисекција и дисекција зуба</t>
  </si>
  <si>
    <t>2401180</t>
  </si>
  <si>
    <t>Примарна пластика ОАК</t>
  </si>
  <si>
    <t>2401198</t>
  </si>
  <si>
    <t>Примарна пластика са вађењем корена из синуса</t>
  </si>
  <si>
    <t>2401206</t>
  </si>
  <si>
    <t>2401214</t>
  </si>
  <si>
    <t>2401222</t>
  </si>
  <si>
    <t>2401230</t>
  </si>
  <si>
    <t>2401248</t>
  </si>
  <si>
    <t>Пластика плика и френулума</t>
  </si>
  <si>
    <t>2401255</t>
  </si>
  <si>
    <t>2401339</t>
  </si>
  <si>
    <t>АНЕСТЕЗИЈЕ</t>
  </si>
  <si>
    <t>2400943</t>
  </si>
  <si>
    <t>Површинска локална анестезија</t>
  </si>
  <si>
    <t>2400950</t>
  </si>
  <si>
    <t>Инфилтрациона анестезија</t>
  </si>
  <si>
    <t>УРГЕНТНЕ УСЛУГЕ</t>
  </si>
  <si>
    <t>2400323</t>
  </si>
  <si>
    <t>Прва помоћ код мултиплих повреда зуба у деце</t>
  </si>
  <si>
    <t>2400174</t>
  </si>
  <si>
    <t>Прва помоћ код денталгија</t>
  </si>
  <si>
    <t>2400554</t>
  </si>
  <si>
    <t>Дренажа пародонталног абсцеса</t>
  </si>
  <si>
    <t>2400638</t>
  </si>
  <si>
    <t>Лечење алвеолита</t>
  </si>
  <si>
    <t>2400646</t>
  </si>
  <si>
    <t>Интраорална инцизија апсцеса</t>
  </si>
  <si>
    <t>2400653</t>
  </si>
  <si>
    <t>Заустављање крварења</t>
  </si>
  <si>
    <t>2400661</t>
  </si>
  <si>
    <t>2400745</t>
  </si>
  <si>
    <t>Реплантација сталних зуба</t>
  </si>
  <si>
    <t>2400752</t>
  </si>
  <si>
    <t>Прва помоћ код повреда</t>
  </si>
  <si>
    <t>2400760</t>
  </si>
  <si>
    <t>2400778</t>
  </si>
  <si>
    <t>Фиксација трауматски луксираних зуба композитним сплинтом/шином</t>
  </si>
  <si>
    <t>2400786</t>
  </si>
  <si>
    <t>2400968</t>
  </si>
  <si>
    <t>Антишок терапија</t>
  </si>
  <si>
    <t>2401016</t>
  </si>
  <si>
    <t>Витална ампутација/екстирпација код фрактура зуба са отвореном пулпом</t>
  </si>
  <si>
    <t>Збрињавање повреда зуба са тежим поремећајима структуре</t>
  </si>
  <si>
    <t>2401263</t>
  </si>
  <si>
    <t>Репозиција луксиране доње вилице</t>
  </si>
  <si>
    <t xml:space="preserve">СТОМАТОЛОШКА ЗАШТИТА ОСОБА/ДЕЦЕ СА ПОСЕБНИМ ПОТРЕБАМА
</t>
  </si>
  <si>
    <t>2401461</t>
  </si>
  <si>
    <t>Збрињавање деце са посебним потребама</t>
  </si>
  <si>
    <t>2401479</t>
  </si>
  <si>
    <t>Збрињавање особа са посебним потребама</t>
  </si>
  <si>
    <t>ПРОТЕТСКА ТЕРАПИЈА</t>
  </si>
  <si>
    <t>2400455</t>
  </si>
  <si>
    <t>Парцијална акрилатна протеза</t>
  </si>
  <si>
    <t>2400463</t>
  </si>
  <si>
    <t>Тотална протеза</t>
  </si>
  <si>
    <t>2400471</t>
  </si>
  <si>
    <t>Репаратура протезе - прелом плоче</t>
  </si>
  <si>
    <t>2400489</t>
  </si>
  <si>
    <t>Додатак зуба у протези</t>
  </si>
  <si>
    <t>2400497</t>
  </si>
  <si>
    <t>Додатак кукице у протези</t>
  </si>
  <si>
    <t>2400505</t>
  </si>
  <si>
    <t>2400513</t>
  </si>
  <si>
    <t>Подлагање протезе индиректно</t>
  </si>
  <si>
    <t>УКУПНО СВE УСЛУГE</t>
  </si>
  <si>
    <t>ХХХХ - СПОРТСКА МЕДИЦИНА</t>
  </si>
  <si>
    <t>Планирају установе које имају специјалисту медицине спорта/спортске медицине</t>
  </si>
  <si>
    <t>Листа лекова</t>
  </si>
  <si>
    <t xml:space="preserve">Врста лека по ЈКЛ </t>
  </si>
  <si>
    <t>Шифра лека (АТЦ)</t>
  </si>
  <si>
    <t>Заштићено име лека</t>
  </si>
  <si>
    <t>Фармацеутски облик</t>
  </si>
  <si>
    <t xml:space="preserve"> Паковање и јачина</t>
  </si>
  <si>
    <t>УТРОШЕНО</t>
  </si>
  <si>
    <t>Количина</t>
  </si>
  <si>
    <t>Цена по паковању</t>
  </si>
  <si>
    <t xml:space="preserve">Укупна вредност </t>
  </si>
  <si>
    <t>Листа А</t>
  </si>
  <si>
    <t>Листа А1</t>
  </si>
  <si>
    <t>Листа Б</t>
  </si>
  <si>
    <t>Листа Ц</t>
  </si>
  <si>
    <t>Листа Д</t>
  </si>
  <si>
    <t xml:space="preserve">                                                УКУПНО:</t>
  </si>
  <si>
    <t>* Табелу попуњавају све здравствене установе</t>
  </si>
  <si>
    <t xml:space="preserve">САНИТЕТСКИ И МЕДИЦИНСКИ ПОТРОШНИ МАТЕРИЈАЛ ЗА ОСИГУРАНА ЛИЦА РФЗО                                                                                                                                                                                        </t>
  </si>
  <si>
    <t>ГРУПА САНИТЕТСКОГ МАТЕРИЈАЛА</t>
  </si>
  <si>
    <t>Republički fond za zdravstveno osiguranje - šifarnik usluga_obeležje</t>
  </si>
  <si>
    <t>Sifra usluge</t>
  </si>
  <si>
    <t>Naziv usluge</t>
  </si>
  <si>
    <t>Oznaka atributa</t>
  </si>
  <si>
    <t>Naziv atributa</t>
  </si>
  <si>
    <t>Važi od</t>
  </si>
  <si>
    <t>Kratka poseta izabranom lekaru</t>
  </si>
  <si>
    <t>Podrazumevana vrednost atributa</t>
  </si>
  <si>
    <t>06.09.2013</t>
  </si>
  <si>
    <t>usluga pružena licu sa invaliditetom</t>
  </si>
  <si>
    <t>28</t>
  </si>
  <si>
    <t>Hitna medicinska pomoc</t>
  </si>
  <si>
    <t>Sprovođenje imunizacije, odnosno vakcinacije</t>
  </si>
  <si>
    <t>usluga pružena na terenu</t>
  </si>
  <si>
    <t>Sprovodenje imunizacije, odnosno vakcinacije</t>
  </si>
  <si>
    <t>50</t>
  </si>
  <si>
    <t>Vakcina protiv virusa gripa</t>
  </si>
  <si>
    <t>01.06.2018</t>
  </si>
  <si>
    <t>51</t>
  </si>
  <si>
    <t>Vakcina TT - protiv tetanusa</t>
  </si>
  <si>
    <t>53</t>
  </si>
  <si>
    <t>Vakcina HepB - protiv hepatitisa</t>
  </si>
  <si>
    <t>01.01.2019</t>
  </si>
  <si>
    <t>54</t>
  </si>
  <si>
    <t>Vakcina DTaP - protiv dift. tetanusa i vel. kašja</t>
  </si>
  <si>
    <t>55</t>
  </si>
  <si>
    <t>Vakcina OPV/IPV- protiv dečije paralize</t>
  </si>
  <si>
    <t>56</t>
  </si>
  <si>
    <t>Vakcina Hib - protiv hemofilus influence tip b</t>
  </si>
  <si>
    <t>57</t>
  </si>
  <si>
    <t>Vakcina PCV - protiv streptokokus pneumonje</t>
  </si>
  <si>
    <t>58</t>
  </si>
  <si>
    <t>Vakcina MMR - protiv morbila, zauški i rubele</t>
  </si>
  <si>
    <t>59</t>
  </si>
  <si>
    <t>Vakcina DT - protiv difterije i tetanusa</t>
  </si>
  <si>
    <t>Poseta patronažne sestre novorodenčetu i porodiiji</t>
  </si>
  <si>
    <t>Poseta patronažne sestre novorodenčetu i porodilji</t>
  </si>
  <si>
    <t>21</t>
  </si>
  <si>
    <t>Ponovna poseta</t>
  </si>
  <si>
    <t>Poseta patronažne sestre novorođenčetu i porodilji</t>
  </si>
  <si>
    <t>Poseta patronažne sestre porodici</t>
  </si>
  <si>
    <t>22</t>
  </si>
  <si>
    <t>Poseta trudnici</t>
  </si>
  <si>
    <t>23</t>
  </si>
  <si>
    <t>Poseta trudnici sa visokorizičnom trudnoćom</t>
  </si>
  <si>
    <t>24</t>
  </si>
  <si>
    <t>Poseta obolelom licu</t>
  </si>
  <si>
    <t>25</t>
  </si>
  <si>
    <t>Prva poseta odojčetu</t>
  </si>
  <si>
    <t>26</t>
  </si>
  <si>
    <t>Ponovna poseta odojčetu</t>
  </si>
  <si>
    <t>Uzimanje materjala za analizu i testiranje</t>
  </si>
  <si>
    <t>Lekarski pregled na terenu</t>
  </si>
  <si>
    <t>Zdravstvena nega bolesnika u stanu/kući</t>
  </si>
  <si>
    <t>Neurološki pregled - prvi</t>
  </si>
  <si>
    <t>Test funkcije kardiovaskularnog sistema</t>
  </si>
  <si>
    <t>Test funkcije pluća i disajnih puteva</t>
  </si>
  <si>
    <t>Elektrofiziološko snimanje vezano za kardiovaskularni sistem</t>
  </si>
  <si>
    <t>30</t>
  </si>
  <si>
    <t>EKG</t>
  </si>
  <si>
    <t>Holter</t>
  </si>
  <si>
    <t>Incizija/ drenaža/ ispiranje/ odstranjivanje tečnih produkata upalnih procesa - opšte</t>
  </si>
  <si>
    <t>Ekscizija/ odstranjivanje tkiva/ destrukcija/ čišćenje rane/ kauterizacija - opšte</t>
  </si>
  <si>
    <t>Instrumentacija/ kateterizacija - opšte</t>
  </si>
  <si>
    <t>Nameštanje/ fiksacija - opšte</t>
  </si>
  <si>
    <t>Nameštanje/ fiksacja - opšte</t>
  </si>
  <si>
    <t>Medikacja/lokalna injekcija/ infiltracija/ aplikacija leka</t>
  </si>
  <si>
    <t>Zavoji/ kompresivni zavoj/ kompresija/ tamponada</t>
  </si>
  <si>
    <t>Složene terapeutske procedure/ manje hirurške intervencije</t>
  </si>
  <si>
    <t>Grupni zdravstveno-vaspitni rad</t>
  </si>
  <si>
    <t>Predavanje</t>
  </si>
  <si>
    <t>Individualni zdravstveno - vaspitni rad</t>
  </si>
  <si>
    <t>Skrining dojke za uslugu ind.zdr. vaspitni rad</t>
  </si>
  <si>
    <t>01.06.2014</t>
  </si>
  <si>
    <t>Savetovalište za dijabetičare</t>
  </si>
  <si>
    <t>01.08.2017</t>
  </si>
  <si>
    <t>1000215- T</t>
  </si>
  <si>
    <t>Individualni zdravstveno vaspitni rad - telefonsko savetovalište Deca Srbje</t>
  </si>
  <si>
    <t>01.09.2014</t>
  </si>
  <si>
    <t>Skrining/ rano otkrivanje raka debelog creva</t>
  </si>
  <si>
    <t>Organizovani skrining</t>
  </si>
  <si>
    <t>01.11.2014</t>
  </si>
  <si>
    <t>Sanitetski prevoz</t>
  </si>
  <si>
    <t>Medicinska pratnja</t>
  </si>
  <si>
    <t>Terapeutska procedura koja se odnosi na bolesti srca i krvnih sudova</t>
  </si>
  <si>
    <t>Preventivni pregled novorodenčadi i odojčadi u prvoj godini života</t>
  </si>
  <si>
    <t>Preventivni pregled novorođenčadi i odojčadi u prvoj godini života</t>
  </si>
  <si>
    <t>75</t>
  </si>
  <si>
    <t>Analiza rezultata UZ pregleda kukova</t>
  </si>
  <si>
    <t>Preventivni pregled dece od jedne godine do polaska u školu</t>
  </si>
  <si>
    <t>44</t>
  </si>
  <si>
    <t>Izračunavanje indeksa telesne mase</t>
  </si>
  <si>
    <t>Preventivni pregled školske dece i omladine</t>
  </si>
  <si>
    <t>45</t>
  </si>
  <si>
    <t>Utvrđivanje pušačkog statusa</t>
  </si>
  <si>
    <t>Utvrđivanje opšte zdravstvene sposobnosti dece od šest do 14 godina života za bavljenje sportskim aktivnostima</t>
  </si>
  <si>
    <t>25.06.2016</t>
  </si>
  <si>
    <t>Utvrđivanje posebne zdravstvene sposobnosti dece od šest do 14 godina života za bavljenje sportskim aktivnostima</t>
  </si>
  <si>
    <t>Utvrdivanje posebne zdravstvene sposobnosti dece od šest do 14 godina života za bavljenje sportskim aktivnostima</t>
  </si>
  <si>
    <t>Kontrolni pregled dece od šest do 14 godina života za utvrdivanje opšte, odnosno posebne zdravstvene sposobnosti za bavjenje sportskim aktivnostima</t>
  </si>
  <si>
    <t>Kontrolni pregled dece, školske dece i omladine</t>
  </si>
  <si>
    <t>ponovni specijalističko-konsultativni pregled</t>
  </si>
  <si>
    <t>Preventivni pregled pre upućivanja u ustanovu za kolektivni boravak dece, školske dece i omladine</t>
  </si>
  <si>
    <t>Prvi pregled dece, školske dece i omladine radi lečenja</t>
  </si>
  <si>
    <t>Ponovni pregled dece, školske dece i omladine radi lečenja</t>
  </si>
  <si>
    <t>Posebni pregled dece, školske dece i omladine radi dopunske dijagnostike i daljeg lečenja</t>
  </si>
  <si>
    <t>Posebni pregled gojazne i predgojazne dece, školske dece i omladine</t>
  </si>
  <si>
    <t>07.03.2019</t>
  </si>
  <si>
    <t>Prvi pregled dece, školske dece i omladine u razvojnom savetovalištu</t>
  </si>
  <si>
    <t>Kontrolni pregled dece, školske dece i omladine u razvojnom savetovalištu</t>
  </si>
  <si>
    <t>Posebni pregeld dece, školske dece i omladine radi dopunske dijagnostike i daljeg lečenja u razvojnom savetovalištu</t>
  </si>
  <si>
    <t>Timski pregled dece, školske dece i omladine u razvojnom savetovalištu</t>
  </si>
  <si>
    <t>Preventivni pregled odraslih</t>
  </si>
  <si>
    <t>34</t>
  </si>
  <si>
    <t>Rano otkrivanje bolesti bubrega,prevencija,lečenje</t>
  </si>
  <si>
    <t>49</t>
  </si>
  <si>
    <t>Savetovanje pacjenta o zdravim stilovima života</t>
  </si>
  <si>
    <t>Prvi pregled odraslih radi lečenja</t>
  </si>
  <si>
    <t>46</t>
  </si>
  <si>
    <t>Analiza laboratorjskih rezultata glukoze</t>
  </si>
  <si>
    <t>47</t>
  </si>
  <si>
    <t>Analiza laborat. rezultata ukupnog holesterola</t>
  </si>
  <si>
    <t>48</t>
  </si>
  <si>
    <t>Analiza lab. rezultata frakcja holesterola (LDL)</t>
  </si>
  <si>
    <t>Ponovni pregled odraslih radi lečenja</t>
  </si>
  <si>
    <t>Posebni pregled odraslih radi dopunske dijagnostike i daljeg lečenja</t>
  </si>
  <si>
    <t>Zbrinjavanje osobe izložene nasiju</t>
  </si>
  <si>
    <t>Analiza laboratorjskih nalaza</t>
  </si>
  <si>
    <t>39</t>
  </si>
  <si>
    <t>Analiza laboratorjskih rezultata HbA1c</t>
  </si>
  <si>
    <t>73</t>
  </si>
  <si>
    <t>Analiza lab. rezultata frakcja holesterola (HDL)</t>
  </si>
  <si>
    <t>74</t>
  </si>
  <si>
    <t>Analiza laboratorjskih rezultata triglicerida</t>
  </si>
  <si>
    <t>Merenje krvnog pritiska</t>
  </si>
  <si>
    <t>Skrining/ rano otkrivanje djabetesa tipa 2</t>
  </si>
  <si>
    <t>Cijani pregled pacjenta sa pozitivnim rezultatom Upitnika procene rizika za djabetes tip 2</t>
  </si>
  <si>
    <t>Cijani pregled stopala - procena rizika za nastanak komplikacja djabetesa</t>
  </si>
  <si>
    <t>Poseta izabranom lekaru u cilju prevencije djabetesne retinopatje</t>
  </si>
  <si>
    <t>Skrining/ rano otkrivanje kardiovaskularnog rizika</t>
  </si>
  <si>
    <t>Skrining/ rano otkrivanje depresije</t>
  </si>
  <si>
    <t>Preventivni ginekološki pregled</t>
  </si>
  <si>
    <t>Skrining/ rano otkrivanje raka grlića materice - PAP test</t>
  </si>
  <si>
    <t>Preventivni pregled trudnice</t>
  </si>
  <si>
    <t>Do kraja prvog trimestra trudnoće</t>
  </si>
  <si>
    <t>Cijani pregeld trudnice radi ranog otkrivanja EPH gestoze</t>
  </si>
  <si>
    <t>Cijani pregled trudnice radi ranog otkrivanja gestacijskog dijabetesa</t>
  </si>
  <si>
    <t>Inspekcija i palpatorni pregled dojki</t>
  </si>
  <si>
    <t>Ultrazvučni pregeled trudnice</t>
  </si>
  <si>
    <t>Ultrazvučni pregled žena nevezano za trudnoću</t>
  </si>
  <si>
    <t>Ultrazvučni pregled dojke</t>
  </si>
  <si>
    <t>Skrining/rano otkrivanje raka grlića materice - supervizijski pregled pločice</t>
  </si>
  <si>
    <t>Kontrolni pregled trudnice</t>
  </si>
  <si>
    <t>Skrining / rano otkrivanje raka grlića materice - obaveštavanje žena o nalazu PAP testa/ izdavanje rezultata</t>
  </si>
  <si>
    <t>Skrining / rano otkrivanje raka - pozivanje učesnika na skrining</t>
  </si>
  <si>
    <t>Psihofizička priprema trudnice za porođaj</t>
  </si>
  <si>
    <t>Psihofizička priprema trudnice za porodaj</t>
  </si>
  <si>
    <t>Prvi ginekoioški pregied radi iečenja</t>
  </si>
  <si>
    <t>Ponovni ginekoioški pregied radi iečenja</t>
  </si>
  <si>
    <t>Elektrofiziološko snimanje u ginekologji i akušerstvu</t>
  </si>
  <si>
    <t>Dijagnostički test za ispitivanje oboljenja reproduktivnih organa žene</t>
  </si>
  <si>
    <t>Incizija/ drenaža/ ispiranje/ aspiracija tečnih produkata upalnih procesa reproduktivnih organa žene</t>
  </si>
  <si>
    <t>Ekscizija/ odstranjivanje tkiva/ destrukcija/ čišćenje rane/ kauterizacija promena koje se odnose na reproduktivne organe žene</t>
  </si>
  <si>
    <t>Instrumentacija, plasiranje intrauterinog i vaginalnog uređaja</t>
  </si>
  <si>
    <t>Instrumentacija, ekstrakcija intrauterinog i vaginalnog uređaja</t>
  </si>
  <si>
    <t>Eksfolijativna citologja tkiva reproduktivnih organa žene - neautomatizovana priprema i neautomatizovano bojenje</t>
  </si>
  <si>
    <t>Preventivni pregled u vezi sa planiranjem porodice</t>
  </si>
  <si>
    <t>Preventivni pregled porodije</t>
  </si>
  <si>
    <t>Nakon šest meseci</t>
  </si>
  <si>
    <t>Složena ginekološko-akušerska procedura</t>
  </si>
  <si>
    <t>Posebni ginekološki pregled radi dopunske dijagnostike i daljeg lečenja</t>
  </si>
  <si>
    <t>Internistički pregled - prvi</t>
  </si>
  <si>
    <t>Pneumoftiziološki pregled - prvi</t>
  </si>
  <si>
    <t>Terapeutska procedura koja se odnosi na bolesti pluća i disajnih puteva</t>
  </si>
  <si>
    <t>Test osetljivosti</t>
  </si>
  <si>
    <t>Test osetjivosti</t>
  </si>
  <si>
    <t>Oftalmološki pregled - prvi</t>
  </si>
  <si>
    <t>Preventivni pregled u okviru sistematskog pregleda</t>
  </si>
  <si>
    <t>Dijagnostički test za ispitivanje motiliteta oka i razrokosti</t>
  </si>
  <si>
    <t>Dijagnostički test za ispitivanje kolornog vida</t>
  </si>
  <si>
    <t>Dijagnostički test za ispitivanje binokularnog vida</t>
  </si>
  <si>
    <t>Dijagnostički test za ispitivanje prekornealnog filma</t>
  </si>
  <si>
    <t>Incizija/ drenaža/ ispiranje/ aspiracija/ odstranjivanje tečnih produkata upalnih procesa predela oka i pripojaka oka</t>
  </si>
  <si>
    <t>Instrumentacija koja se odnosi na predeo oka i pripojaka oka</t>
  </si>
  <si>
    <t>Medikacja/lokalna injekcija/ infiltracja/ aplikacija leka koja se odnosi na predeo oka i pripojaka oka</t>
  </si>
  <si>
    <t>Zavoj/ tamponada koja se odnosi na predeo oka i pripojaka oka</t>
  </si>
  <si>
    <t>Terapeutska procedura koje se odnosi na predeo oka i pripojaka oka</t>
  </si>
  <si>
    <t>ORL pregled - prvi</t>
  </si>
  <si>
    <t>Test funkcije čula sluha</t>
  </si>
  <si>
    <t>Test funkcije govora</t>
  </si>
  <si>
    <t>Test funkcije čula ravnoteže</t>
  </si>
  <si>
    <t>Logopedski tretman</t>
  </si>
  <si>
    <t>Defektološki tretman</t>
  </si>
  <si>
    <t>Incizija/ drenaža/ ispiranje/ aspiracija/ odstranjivanje tečnih produkata upalnih procesa predela uva, nosa i ždrela</t>
  </si>
  <si>
    <t>Ekscizija/ odstranjivanje tkiva/ čišćenje rane/ kauterizacija promena predela uva, nosa i ždrela</t>
  </si>
  <si>
    <t>Instrumentacija predela uva, nosa i ždrela</t>
  </si>
  <si>
    <t>Medikacja/lokalna injekcija/ infiltracja/ aplikacija leka koje se odnosi na predeo uva, nosa i ždrela</t>
  </si>
  <si>
    <t>Zavoji/ kompresivni zavoj/ kompresija/ tamponada koja se odnosi na predeo uva i nosa</t>
  </si>
  <si>
    <t>Fizjatrjski pregled - prvi</t>
  </si>
  <si>
    <t>Posebni fizjatrijski pregled</t>
  </si>
  <si>
    <t>Parafinoterapja ili parafangoterapja</t>
  </si>
  <si>
    <t>Krioterapja</t>
  </si>
  <si>
    <t>Kineziterapija bolesti</t>
  </si>
  <si>
    <t>Kineziterapija dece sa smetnjama u razvoju</t>
  </si>
  <si>
    <t>Fototerapija -Zračenje infracrvenim, ultravioletnim i bioptron</t>
  </si>
  <si>
    <t>Elektromagnetna terapija</t>
  </si>
  <si>
    <t>Elektromagnetna terapja</t>
  </si>
  <si>
    <t>Laser terapija</t>
  </si>
  <si>
    <t>Elektrostimulacija mišića</t>
  </si>
  <si>
    <t>Interferentne struje</t>
  </si>
  <si>
    <t>Elektroforeza</t>
  </si>
  <si>
    <t>Galvanizacija</t>
  </si>
  <si>
    <t>Djadinamske struje</t>
  </si>
  <si>
    <t>Visokofrekventne struje (Kratkotalasna djatermja) - KTD</t>
  </si>
  <si>
    <t>Transkutana elektro neuro stimulacja (TENS)</t>
  </si>
  <si>
    <t>Kriomasaža</t>
  </si>
  <si>
    <t>Biodoza - određivanje individualne osetljivosti na ultravioletne zrake</t>
  </si>
  <si>
    <t>Manuelna segmentna masaža</t>
  </si>
  <si>
    <t>Ultrazvuk - direktni</t>
  </si>
  <si>
    <t>Sonoforeza</t>
  </si>
  <si>
    <t>Ultrazvuk - subakvalni</t>
  </si>
  <si>
    <t>Psihijatrjski pregled - prvi</t>
  </si>
  <si>
    <t>Test psihičkih funkcija</t>
  </si>
  <si>
    <t>Individualna psihoterapija</t>
  </si>
  <si>
    <t>Individualni rad psihologa sa detetom i porodicom</t>
  </si>
  <si>
    <t>Grupna psihoterapja</t>
  </si>
  <si>
    <t>Dermatovenerološki pregled - prvi</t>
  </si>
  <si>
    <t>Dermatoskopski pregled kože</t>
  </si>
  <si>
    <t>Rendgen skopija sa cijanom grafijom bez kontrasta</t>
  </si>
  <si>
    <t>Rendgen skopija sa cijanom grafijom sa kontrastom</t>
  </si>
  <si>
    <t>Rendgen grafija organa po sistemima, jedan pravac</t>
  </si>
  <si>
    <t>Rendgen grafija organa po sistemima u dva pravca</t>
  </si>
  <si>
    <t>12</t>
  </si>
  <si>
    <t>RTG dojke u dva pravca - mamografja</t>
  </si>
  <si>
    <t>Rendgen grafija specijalna snimanja po sistemima u dva ili jednom pravcu</t>
  </si>
  <si>
    <t>Složeni rendgen pregledi</t>
  </si>
  <si>
    <t>Ultrazvučni pregled regija - siva skala</t>
  </si>
  <si>
    <t>Doppler scan regija</t>
  </si>
  <si>
    <t>Složeni ultrazvučni pregled</t>
  </si>
  <si>
    <t>Ultrazvučni pregled organa - siva skala</t>
  </si>
  <si>
    <t>Doppler scan organa</t>
  </si>
  <si>
    <t>Ultrazvučni pregled novorođenčadi radi ranog otkrivanja displazije kukova</t>
  </si>
  <si>
    <t>Ultrazvučni pregled novorodenčadi radi ranog otkrivanja displazije kukova</t>
  </si>
  <si>
    <t>Skrining/ rano otkrivanje raka dojke</t>
  </si>
  <si>
    <t>Prvo čitanje mamografije u organizovanom skriningu</t>
  </si>
  <si>
    <t>Kratka poseta izabranom lekaru u vezi saopštavanja rezultata skrininga/ranog otkrivanja raka dojke</t>
  </si>
  <si>
    <t>Stomatološki pregled</t>
  </si>
  <si>
    <t>05.02.2011</t>
  </si>
  <si>
    <t>01.02.2019</t>
  </si>
  <si>
    <t>01.01.2013</t>
  </si>
  <si>
    <t>Stomatološki pregled - kontrolni</t>
  </si>
  <si>
    <t>Sistematski stomatološki pregled sa obradom podataka</t>
  </si>
  <si>
    <t>Preventivni pregled</t>
  </si>
  <si>
    <t>Cijani pregled na rano otkrivanje ortodonskih anomalja dece</t>
  </si>
  <si>
    <t>Cijani pregled na rano otkrivanje rizika za nasatanak parodontopatije</t>
  </si>
  <si>
    <t>Cijani pregled na rano otkrivanje rizika za nastanak karijesa</t>
  </si>
  <si>
    <t>Motivacija i obučavanje korisnika u održavanju pravilne higijene</t>
  </si>
  <si>
    <t>Individualno zdravstveno vaspitni rad u ordinaciji/motivacija i obučavanje u održavanju oralne higjene</t>
  </si>
  <si>
    <t>Individualno zdravstveno vaspitni rad u ordinaciji/motivacija i obučavanje u održavanju oralne higijene</t>
  </si>
  <si>
    <t>71</t>
  </si>
  <si>
    <t>Savetovanje trudnice o oralnoj higjeni</t>
  </si>
  <si>
    <t>72</t>
  </si>
  <si>
    <t>Savetovanje porodije o cirkularnom karijesu dece</t>
  </si>
  <si>
    <t>Rad u maloj grupi (6 do 9 osoba)</t>
  </si>
  <si>
    <t>Rad u velikoj grupi (više od 30 osoba)</t>
  </si>
  <si>
    <t>Životna demonstracija (6 do 9 osoba)</t>
  </si>
  <si>
    <t>Uklanjanje naslaga</t>
  </si>
  <si>
    <t>Zalivanje fisura (po zubu)</t>
  </si>
  <si>
    <t>Lokalna aplikacija fluroida srednje koncentracje</t>
  </si>
  <si>
    <t>Serijska aplikacja koncentrovanih fluorida</t>
  </si>
  <si>
    <t>Preventivni ispun</t>
  </si>
  <si>
    <t>Prva pomoć kod dentalgija</t>
  </si>
  <si>
    <t>Terapja dubokog karjesa (bez ispuna)</t>
  </si>
  <si>
    <t>Amalgamski ispun na 1 površini</t>
  </si>
  <si>
    <t>Amalgamski ispun na 1 površini kod dece do navršene 15 godine života</t>
  </si>
  <si>
    <t>29.02.2012</t>
  </si>
  <si>
    <t>Amalgamski ispun na 2 površine</t>
  </si>
  <si>
    <t>Amalgamski ispun na 2 površine kod dece do navršene 15 godine života</t>
  </si>
  <si>
    <t>Amalgamski ispun na 3 površine</t>
  </si>
  <si>
    <t>Amalgamski ispun na 3 površine kod dece do navršene 15 godine života</t>
  </si>
  <si>
    <t>Nadogradnja frakturiranog zuba</t>
  </si>
  <si>
    <t>Vitalna amputacija pulpe mlečnih zuba</t>
  </si>
  <si>
    <t>Vitalna ekstirpacija pulpe mlečnih zuba</t>
  </si>
  <si>
    <t>Vitalna amputacija</t>
  </si>
  <si>
    <t>Vitalna amputacja</t>
  </si>
  <si>
    <t>Mortalna amputacija pulpe mlečnih zuba</t>
  </si>
  <si>
    <t>Interseansno medikamentozno kanalno punjenje (po kanalu)</t>
  </si>
  <si>
    <t>Interseansno medikamentozno kanalno punjenje kod zuba sa nezavršenim rastom korena (po kanalu)</t>
  </si>
  <si>
    <t>Prva pomoć kod multiplih povreda zuba u dece</t>
  </si>
  <si>
    <t>Kompozitni ispun na prednjim zubima</t>
  </si>
  <si>
    <t>Kompozitni ispun na prednjim zubima kod dece do navršene 15 godine života</t>
  </si>
  <si>
    <t>Kompozitni ispun na bočnim zubima</t>
  </si>
  <si>
    <t>Kompozitni ispun na bočnim zubima kod dece do navršene 15 godine života</t>
  </si>
  <si>
    <t>Nadogradnja od estetskog materijala (kod povreda)</t>
  </si>
  <si>
    <t>Nadogradnja od estetskog materjala (kod povreda)</t>
  </si>
  <si>
    <t>Endodontska terapija neinficirane pulpe po kanalu</t>
  </si>
  <si>
    <t>Endodontska terapija inficirane pulpe po kanalu</t>
  </si>
  <si>
    <t>Vađenje stranog tela iz kanala korena</t>
  </si>
  <si>
    <t>Retretman kanala korena (po kanalu)</t>
  </si>
  <si>
    <t>Glasjonomerni ispun</t>
  </si>
  <si>
    <t>Glasjonomerni ispun kod dece do navršene 15 godine života</t>
  </si>
  <si>
    <t>Parcjalna akrilatna proteza</t>
  </si>
  <si>
    <t>Totalna proteza</t>
  </si>
  <si>
    <t>Reparatura proteze - prelom ploče</t>
  </si>
  <si>
    <t>Dodatak zuba u protezi</t>
  </si>
  <si>
    <t>Dodatak kukice u protezi</t>
  </si>
  <si>
    <t>Podlaganje proteze direktno - hladnovezujući akrilat</t>
  </si>
  <si>
    <t>Podlaganje proteze indirektno</t>
  </si>
  <si>
    <t>Selektivno brušenje zuba (po zubu)</t>
  </si>
  <si>
    <t>Uklanjanje supragingivalnog zubnog kamenca po vilici</t>
  </si>
  <si>
    <t>Obrada parodontalnog džepa po zubu</t>
  </si>
  <si>
    <t>Drenaža parodontalnog abscesa</t>
  </si>
  <si>
    <t>Izrada i analiza studjskog modela</t>
  </si>
  <si>
    <t>Analiza ekstraoralne telerendgenoradiografje glave</t>
  </si>
  <si>
    <t>Analiza ortopantomografa</t>
  </si>
  <si>
    <t>Aktivni pokretni ortodontski aparat</t>
  </si>
  <si>
    <t>Funkcionalni ortodontski aparat</t>
  </si>
  <si>
    <t>Terapjska readaptacja pokretnog ortodontskog aparata</t>
  </si>
  <si>
    <t>Reparatura ortodontskiog aparata sa otiskom</t>
  </si>
  <si>
    <t>Lečenje alveolita</t>
  </si>
  <si>
    <t>Intraoralna incizja apscesa</t>
  </si>
  <si>
    <t>Zaustavjanje krvarenja</t>
  </si>
  <si>
    <t>Zaustavjanje krvarenja hirurškim putem</t>
  </si>
  <si>
    <t>Vađenje zuba</t>
  </si>
  <si>
    <t>Komplikovano vađenje zuba</t>
  </si>
  <si>
    <t>Hirurško vađenje zuba</t>
  </si>
  <si>
    <t>Hirurško vađenje impaktiranih umnjaka</t>
  </si>
  <si>
    <t>Hirurško vađenje impaktiranih očnjaka</t>
  </si>
  <si>
    <t>Hirurška terapija zuba u nicanju (cirkumcizja)</t>
  </si>
  <si>
    <t>Hirurška terapja zuba u nicanju (cirkumcizja)</t>
  </si>
  <si>
    <t>Primarna obrada rane - intraoralno</t>
  </si>
  <si>
    <t>Replantacja stalnih zuba</t>
  </si>
  <si>
    <t>Prva pomoć kod povreda</t>
  </si>
  <si>
    <t>Fiksacija traumatski luksiranih zuba splintom/šinom</t>
  </si>
  <si>
    <t>Fiksacja traumatski luksiranih zuba splintom/šinom</t>
  </si>
  <si>
    <t>Fiksacja traumatski luksiranih zuba kompozitnim splintom/šinom</t>
  </si>
  <si>
    <t>Uklanjanje splinta/šine</t>
  </si>
  <si>
    <t>Uklanjanje konaca</t>
  </si>
  <si>
    <t>Obuka pacijenta za izvođenje funkcionainih vežbi za rehabilitaciju temporo mandibularnog zgloba</t>
  </si>
  <si>
    <t>Obuka pacijenta za izvođenje funkcionalnih vežbi za rehabilitaciju temporo mandibularnog zgloba</t>
  </si>
  <si>
    <t>Rendgenografija zuba intraoralna</t>
  </si>
  <si>
    <t>01.01.2009</t>
  </si>
  <si>
    <t>Rendgenografja zuba intraoralna</t>
  </si>
  <si>
    <t>Ortopantomogram</t>
  </si>
  <si>
    <t>Telerendgen</t>
  </si>
  <si>
    <t>Snimak donje vilice u tri pravca</t>
  </si>
  <si>
    <t>Snimak temporo mandibularnih zglobova</t>
  </si>
  <si>
    <t>Snimak facilajnog masiva</t>
  </si>
  <si>
    <t>Snimak paranazalnih šupjina</t>
  </si>
  <si>
    <t>Snimak orbita</t>
  </si>
  <si>
    <t>Snimakjagodičnih lukova</t>
  </si>
  <si>
    <t>Intraoralni metodi radiografisanja</t>
  </si>
  <si>
    <t>Kraniogram (PA i profil lobanje)</t>
  </si>
  <si>
    <t>Vratni deo kičme u dva pravca</t>
  </si>
  <si>
    <t>Nativno radiografisanje pljuvačnih žlezda</t>
  </si>
  <si>
    <t>Površinska lokalna anestezija</t>
  </si>
  <si>
    <t>Infiltraciona anestezja</t>
  </si>
  <si>
    <t>Antišok terapja</t>
  </si>
  <si>
    <t>Specijalistički pregled</t>
  </si>
  <si>
    <t>Specijalistički pregled - kontrolni</t>
  </si>
  <si>
    <t>Konsultativni pregled u drugoj ustanovi</t>
  </si>
  <si>
    <t>Lokalna aplikacija leka (toxavit)</t>
  </si>
  <si>
    <t>Vitalna amputacja/ekstirpacija kod fraktura zuba sa otvorenom pulpom</t>
  </si>
  <si>
    <t>Lečenje inficirane pulpe sa nezavršenim rastom korena</t>
  </si>
  <si>
    <t>Lečenje neinficirane pulpe sa nezavršenim rastom korena</t>
  </si>
  <si>
    <t>Zbrinjavanje multiplih povreda zuba u dece</t>
  </si>
  <si>
    <t>Zbrinjavanje povreda zuba sa težim poremećajima strukture</t>
  </si>
  <si>
    <t>Kompozitni inlej</t>
  </si>
  <si>
    <t>Endodontska terapija zuba sa komplikovanim kanalnim sistemima - po kanalu</t>
  </si>
  <si>
    <t>Intralezjska i perilezjska aplikacija leka</t>
  </si>
  <si>
    <t>Uklanjanje krusta, pokrova bula ili nekrotičnih naslaga</t>
  </si>
  <si>
    <t>Kiretaža oralne sluzokože</t>
  </si>
  <si>
    <t>Kauterizacja tkiva</t>
  </si>
  <si>
    <t>Eliminacija iritacija oralne sluzokože</t>
  </si>
  <si>
    <t>Resekcja jednokorenih zuba</t>
  </si>
  <si>
    <t>Resekcja gornjih dvokorenih zuba</t>
  </si>
  <si>
    <t>Resekcja trokorenih zuba</t>
  </si>
  <si>
    <t>Hemisekcja i disekcja zuba</t>
  </si>
  <si>
    <t>Primarna plastika OAK</t>
  </si>
  <si>
    <t>Primarna plastika sa vađenjem korena iz sinusa</t>
  </si>
  <si>
    <t>Hirurška terapija zuba u nicanju (izvlačenje)</t>
  </si>
  <si>
    <t>Uklanjanje mukoznih cista</t>
  </si>
  <si>
    <t>Uklanjanje manjih viličnih cista</t>
  </si>
  <si>
    <t>Uklanjanje većih viličnih cista</t>
  </si>
  <si>
    <t>Plastika plika i frenuluma</t>
  </si>
  <si>
    <t>Revizja sinusa - Caldwell - Luc</t>
  </si>
  <si>
    <t>Repozicja luksirane donje vilice</t>
  </si>
  <si>
    <t>Primarna obrada rane bez suture maksilofacijalne regje</t>
  </si>
  <si>
    <t>Primarna obrada rane sa suturom maksilofacjalne regje</t>
  </si>
  <si>
    <t>Zbrinjavanje preloma vilice metodom žičane imobilizacije</t>
  </si>
  <si>
    <t>Zbrinjavanje preloma vilice standardnom šinom</t>
  </si>
  <si>
    <t>Uklanjanje benignih koštanih tumora lica i vilice</t>
  </si>
  <si>
    <t>Ekstraoralna incizja apscesa</t>
  </si>
  <si>
    <t>Davanje injekcije u terapijske / dijagnostičke svrhe</t>
  </si>
  <si>
    <t>Zbrinjavanje dece sa posebnim potrebama</t>
  </si>
  <si>
    <t>Zbrinjavanje osoba sa posebnim potrebama</t>
  </si>
  <si>
    <t>Terapja intra i ekstraoralnih perforacija korena</t>
  </si>
  <si>
    <t>Uklanjanje stranog tela iz mekih i koštanih tkiva lica i vilice</t>
  </si>
  <si>
    <t>Biopsja</t>
  </si>
  <si>
    <t>Ekscizja benignih/malignih kožnih tumora sa direktnom suturom M.F. regija</t>
  </si>
  <si>
    <t>Ekscizja benignih/malignih tumora kože sa rekonstrukcijom defekata M.F. regja</t>
  </si>
  <si>
    <t>Uklanjanje tumora sluzokože usne dupje</t>
  </si>
  <si>
    <t>Maligni tumori usne "V" ekscizja</t>
  </si>
  <si>
    <t>Maligni tumori usne "W" ekscizja</t>
  </si>
  <si>
    <t>Hirurško lečenje osteomijelitisa M.F. regije</t>
  </si>
  <si>
    <t>Hirurško iečenje osteomijelitisa M.F. regije</t>
  </si>
  <si>
    <t>Hirurško lečenje osteomijelitisa M.F. regije - lokalnog</t>
  </si>
  <si>
    <t>Nekrektomija po seansi</t>
  </si>
  <si>
    <t>Nekrektomja po seansi</t>
  </si>
  <si>
    <t>Ubrizgavanje lekova u pljuvačnu žlezdu kroz izvodni kanal</t>
  </si>
  <si>
    <t>Odstranjenje kalkulusa iz izvodnog kanala pljuvačne žlezde</t>
  </si>
  <si>
    <t>Anestezija u oralnoj hirurgiji po započetom satu</t>
  </si>
  <si>
    <t>Anestezija u maksilofacijalnoj hirurgiji po započetom satu</t>
  </si>
  <si>
    <t>Vestibularna ploča</t>
  </si>
  <si>
    <t>Uzorkovanje krvi (mikrouzorkovanje)</t>
  </si>
  <si>
    <t>01.01.2014</t>
  </si>
  <si>
    <t>Uzorkovanje krvi (venepunkcija)</t>
  </si>
  <si>
    <t>Uzorkovanje drugih bioloških materjala u laboratorji</t>
  </si>
  <si>
    <t>L000042</t>
  </si>
  <si>
    <t>Prjem, kontrola kvaliteta uzorka i priprema uzorka za laboratorjska ispitivanja*</t>
  </si>
  <si>
    <t>C-reaktivni protein (CRP) u krvi - POCT metodom</t>
  </si>
  <si>
    <t>01.01.2018</t>
  </si>
  <si>
    <t>Glukoza tolerans test (test opterećenja glukozom, GTT-oralni) - glukoza u krvi</t>
  </si>
  <si>
    <t>Glukoza u kapilarnoj krvi - POCT metodom</t>
  </si>
  <si>
    <t>Hemoglobin A1c (glikozilirani hemoglobin, HbA1c) u krvi</t>
  </si>
  <si>
    <t>Alanin aminotransferaza (ALT) u serumu - spektrofotometrja</t>
  </si>
  <si>
    <t>Albumin u serumu - spektrofotometrijom</t>
  </si>
  <si>
    <t>Alfa-amilaza u serumu - spektrofotometrija</t>
  </si>
  <si>
    <t>Alkalna fosfataza (ALP) u serumu -spektrofotometrjom</t>
  </si>
  <si>
    <t>Aspartat aminotransferaza (AST) u serumu - spektrofotometrijom</t>
  </si>
  <si>
    <t>Bilirubin (direktan) u serumu - spektrofotometrijom</t>
  </si>
  <si>
    <t>Bilirubin (ukupan) u serumu - spektrofotometrijom</t>
  </si>
  <si>
    <t>C-reaktivni protein (CRP) u serumu - imunoturbidimetrjom</t>
  </si>
  <si>
    <t>Fosfor, neorganski u serumu - spektrofotometrja</t>
  </si>
  <si>
    <t>Gama-glutamil transferaza (gama-GT) u serumu - spektrofotometrja</t>
  </si>
  <si>
    <t>Glukoza u serumu - spektrofotometrija</t>
  </si>
  <si>
    <t>Gvožđe u serumu</t>
  </si>
  <si>
    <t>Hloridi u serumu - jon-selektivnom elektrodom (JSE)</t>
  </si>
  <si>
    <t>Holesterol (ukupan) u serumu - spektrofotometrjom</t>
  </si>
  <si>
    <t>Holesterol, HDL - u serumu - spektrofotometrja</t>
  </si>
  <si>
    <t>Holesterol, LDL - u serumu - izračunavanjem</t>
  </si>
  <si>
    <t>Holesterol, LDL - u serumu - spektrofotometrjom</t>
  </si>
  <si>
    <t>Kalcijum u serumu - spektrofotometrjom</t>
  </si>
  <si>
    <t>Kaljum u serumu - jon-selektivnom elektrodom (JSE)</t>
  </si>
  <si>
    <t>Kaljum u serumu - plamena fotometrja</t>
  </si>
  <si>
    <t>Kaljum u serumu - POCT metodom</t>
  </si>
  <si>
    <t>Kisela fosfataza (AcP) ukupna u serumu</t>
  </si>
  <si>
    <t>Kisela fosfataza (AcP), prostatična (prostatična kisela fosfataza, PAP) u serumu</t>
  </si>
  <si>
    <t>Kreatin kinaza (CK) u serumu - spektrofotometrja</t>
  </si>
  <si>
    <t>Kreatinin u semmu-spektrofotometrjom</t>
  </si>
  <si>
    <t>Laktat dehidrogenaza (LDH) u serumu - spektrofotometrja</t>
  </si>
  <si>
    <t>Mokraćna kiselina u serumu - spektrofotometrija</t>
  </si>
  <si>
    <t>Natrijum u serumu - plamena fotometrja</t>
  </si>
  <si>
    <t>Natrijum u serumu - POCT metodom</t>
  </si>
  <si>
    <t>Natrijum u serumu, jon-selektivnom elektrodom (JSE)</t>
  </si>
  <si>
    <t>Proteini (ukupni) u serumu - spektrofotometrjom</t>
  </si>
  <si>
    <t>TIBC (ukupni kapacitet vezivanja gvožđa) u serumu</t>
  </si>
  <si>
    <t>Trigliceridi u serumu - spektrofotometrja</t>
  </si>
  <si>
    <t>UIBC (nezasićeni kapacitet vezivanja gvožđa) u serumu</t>
  </si>
  <si>
    <t>Urea u serumu - spektrofotometrijom</t>
  </si>
  <si>
    <t>Alfa-amilaza u urinu</t>
  </si>
  <si>
    <t>Bilirubin (ukupan) u urinu</t>
  </si>
  <si>
    <t>Celokupni hemjski pregled, relativna gustina i sediment urina - automatski sa digitalnom protočnom mikroskopijom</t>
  </si>
  <si>
    <t>Celokupni pregled, relativna gustina urina - automatski</t>
  </si>
  <si>
    <t>Celokupni pregled urina - ručno</t>
  </si>
  <si>
    <t>Glukoza u urinu</t>
  </si>
  <si>
    <t>Hemoglobin (krv) u urinu</t>
  </si>
  <si>
    <t>Ketonska tela (aceton) u urinu</t>
  </si>
  <si>
    <t>Laki lanci imunoglobulina (Bence-Jones) u urinu</t>
  </si>
  <si>
    <t>pH urina</t>
  </si>
  <si>
    <t>Proteini (frakcije proteina) u urinu - elektroforezom na gelu</t>
  </si>
  <si>
    <t>Proteini u urinu - sulfosalicilnom kiselinom</t>
  </si>
  <si>
    <t>Proteini u urinu - zagrevanjem</t>
  </si>
  <si>
    <t>Sediment urina</t>
  </si>
  <si>
    <t>Urobilinogen u urinu</t>
  </si>
  <si>
    <t>L012401</t>
  </si>
  <si>
    <t>Hemoglobin (krv) (FOBT) u fecesu - imunohemijski</t>
  </si>
  <si>
    <t>L012419</t>
  </si>
  <si>
    <t>Hemoglobin (krv) (FOBT) u fecesu - enzimski</t>
  </si>
  <si>
    <t>Masti u fecesu</t>
  </si>
  <si>
    <t>Nesvarena mišićna vlakna u fecesu</t>
  </si>
  <si>
    <t>Skrob u fecesu</t>
  </si>
  <si>
    <t>Hematokrit (Hct) u krvi</t>
  </si>
  <si>
    <t>Hemoglobin (Hb) u krvi</t>
  </si>
  <si>
    <t>Krvna slika (Er, Le, Hct, Hb, Tr)</t>
  </si>
  <si>
    <t>Krvna slika (Er, Le, Hct, Hb, Tr, LeF)</t>
  </si>
  <si>
    <t>Leukocitarna formula (LeF) - ručno</t>
  </si>
  <si>
    <t>Određivanje broja eritrocita (Er) u krvi</t>
  </si>
  <si>
    <t>Odredivanje broja eritrocita (Er) u krvi</t>
  </si>
  <si>
    <t>Odredivanje broja leukocita (Le) u krvi</t>
  </si>
  <si>
    <t>Određivanje broja retikulocita u krvi - mikroskopiranjem</t>
  </si>
  <si>
    <t>Odredivanje broja retikulocita u krvi - mikroskopiranjem</t>
  </si>
  <si>
    <t>Odredivanje broja trombocita (Tr) u krvi</t>
  </si>
  <si>
    <t>Određivanje broja trombocita (Tr) u krvi</t>
  </si>
  <si>
    <t>Sedimentacija eritrocita (SE)</t>
  </si>
  <si>
    <t>Sedimentacja eritrocita (SE)</t>
  </si>
  <si>
    <t>Aktivirano parcjalno tromboplastinsko vreme (aPTT) u plazmi - koagulometrijski</t>
  </si>
  <si>
    <t>Fibrinogen u plazmi</t>
  </si>
  <si>
    <t>Fibrinogen u plazmi - spektrofotometrjski</t>
  </si>
  <si>
    <t>INR - za praćenje antikoagulantne terapije u plazmi</t>
  </si>
  <si>
    <t>Protrombinsko vreme (PT)</t>
  </si>
  <si>
    <t>Vreme krvarenja (Duke)</t>
  </si>
  <si>
    <t>Brzi test za detekcju kopro-antigena Entamoeba histolytica/dispar</t>
  </si>
  <si>
    <t>Pregled stolice na parazite (nativni preparat)</t>
  </si>
  <si>
    <t>L029454</t>
  </si>
  <si>
    <t>Republički fond za zdravstveno osiguranje - šifarnik usluga_atribut</t>
  </si>
  <si>
    <r>
      <rPr>
        <b/>
        <sz val="10"/>
        <rFont val="Arial"/>
        <family val="2"/>
      </rPr>
      <t>Oznaka</t>
    </r>
  </si>
  <si>
    <r>
      <rPr>
        <b/>
        <sz val="10"/>
        <rFont val="Arial"/>
        <family val="2"/>
      </rPr>
      <t>Naziv</t>
    </r>
  </si>
  <si>
    <r>
      <rPr>
        <b/>
        <sz val="10"/>
        <rFont val="Arial"/>
        <family val="2"/>
      </rPr>
      <t>Važi od</t>
    </r>
  </si>
  <si>
    <t>20.03.2010</t>
  </si>
  <si>
    <t>Prva poseta odojćetu</t>
  </si>
  <si>
    <t>22.02.2013</t>
  </si>
  <si>
    <t>Rano otkrivanje bolesti bubrega,prevencija,lećenje</t>
  </si>
  <si>
    <t>Izraćunavanje indeksa telesne mase</t>
  </si>
  <si>
    <t>Savetovanje pacijenta o zdravim stilovima života</t>
  </si>
  <si>
    <t>Vakcina DTaP - protiv dift. tetanusa i vel. kašlja</t>
  </si>
  <si>
    <t>Vakcina OPV/IPV- protivdećije paralize</t>
  </si>
  <si>
    <t>Vakcina DT - protiv difterje i tetanusa</t>
  </si>
  <si>
    <t>Savetovanje porodije o cirkularnom karjesu dece</t>
  </si>
  <si>
    <t>Analiza lab. rezultata frakcija holesterola (HDL)</t>
  </si>
  <si>
    <t>Analiza laboratorijskih rezultata triglicerida</t>
  </si>
  <si>
    <t>Композитни инлеј</t>
  </si>
  <si>
    <t>Примарна обрада ране без сутуре максилофацијалне регије</t>
  </si>
  <si>
    <t>Примарна обрада ране са сутуром максилофацијалне регије</t>
  </si>
  <si>
    <t>Терапија интра и екстраоралних перфорација корена</t>
  </si>
  <si>
    <t>Збрињавање прелома вилице методом жичане имобилизације</t>
  </si>
  <si>
    <t>Збрињавање прелома вилице стандардном шином</t>
  </si>
  <si>
    <t>Уклањање бенигних коштаних тумора лица и вилице</t>
  </si>
  <si>
    <t>Биопсија</t>
  </si>
  <si>
    <t>Уклањање тумора слузокоже усне дупље</t>
  </si>
  <si>
    <t>Малигни тумори усне "V" ексцизија</t>
  </si>
  <si>
    <t>Малигни тумори усне "W" ексцизија</t>
  </si>
  <si>
    <t>Хируршко лечење остеомијелитиса М.Ф. регије</t>
  </si>
  <si>
    <t>Некректомија по сеанси</t>
  </si>
  <si>
    <t>Анестезија у оралној хирургији по започетом сату</t>
  </si>
  <si>
    <t>ДРУГЕ УСЛУГЕ</t>
  </si>
  <si>
    <t>Ултразвучни преглед абдомена</t>
  </si>
  <si>
    <t>L014100</t>
  </si>
  <si>
    <t>Крвна слика са троделном леукоцитарном формулом</t>
  </si>
  <si>
    <t>L000604</t>
  </si>
  <si>
    <t>L004655</t>
  </si>
  <si>
    <t>Магнезијум у серуму, спектрофотометрија</t>
  </si>
  <si>
    <t>Фибриноген у плазми, коагулометрија</t>
  </si>
  <si>
    <t>Тест функције кардиоваскуларног система</t>
  </si>
  <si>
    <t>L014105</t>
  </si>
  <si>
    <t>Крвна слика са петоделном леукоцитарном формулом</t>
  </si>
  <si>
    <t>Крвна слика са C–реактивним протеином (CRP)</t>
  </si>
  <si>
    <t>Хемоглобин (крв) у фецесу, ензимски</t>
  </si>
  <si>
    <t>L009993</t>
  </si>
  <si>
    <t>Хлориди у дневном урину, потенциометрија</t>
  </si>
  <si>
    <t>L010264</t>
  </si>
  <si>
    <t>L010272</t>
  </si>
  <si>
    <t>L010330</t>
  </si>
  <si>
    <t>L010421</t>
  </si>
  <si>
    <t>Мерење запремине 24 h–урина, дневног урина, волуметрија</t>
  </si>
  <si>
    <t>Креатинин у дневном урину, спектрофотометрија</t>
  </si>
  <si>
    <t>Лактат дехидрогеназа (LDH) у дневном урину, спектрофотометрија</t>
  </si>
  <si>
    <t>Протромбинско време (PT) INR – за праћење антикоагулантне терапије у плазми, коагулометрија</t>
  </si>
  <si>
    <t>L015040</t>
  </si>
  <si>
    <t>L015214</t>
  </si>
  <si>
    <t>Тромботест у плазми/капиларној крви, коагулометрија</t>
  </si>
  <si>
    <t>L002089</t>
  </si>
  <si>
    <t>L000638</t>
  </si>
  <si>
    <t>L000208</t>
  </si>
  <si>
    <t>L002824</t>
  </si>
  <si>
    <t>L002832</t>
  </si>
  <si>
    <t>Холестерол (укупан)/HDL–холестерол однос у серуму, спектрофотометрија</t>
  </si>
  <si>
    <t>Крвна слика са петоделном леукоцитарном формулом и MDW, VCS методом</t>
  </si>
  <si>
    <t>L014746</t>
  </si>
  <si>
    <t>L014696</t>
  </si>
  <si>
    <t>L014704</t>
  </si>
  <si>
    <t>L014712</t>
  </si>
  <si>
    <t>L014415</t>
  </si>
  <si>
    <t>L014423</t>
  </si>
  <si>
    <t>L014431</t>
  </si>
  <si>
    <t>Пријем, контрола квалитета узорка и припрема узорка за лабораторијска испитивања</t>
  </si>
  <si>
    <t xml:space="preserve">**Планира се према услугама из табеле 13 и/или  14, за програм организованог скрининга рака дебелог црева </t>
  </si>
  <si>
    <t>Ултразвучни преглед уротракта</t>
  </si>
  <si>
    <t>УКУПАН БРОЈ ПОСЕТА</t>
  </si>
  <si>
    <t>БРОЈ КОРИСНИКА УСЛУГА</t>
  </si>
  <si>
    <t>УКУПАН БРОЈ ТРУДНИЦА</t>
  </si>
  <si>
    <t>БРОЈ ТРУДНИЦА СА ВИСОКОРИЗИЧНОМ ТРУДНОЋОМ</t>
  </si>
  <si>
    <t>БРОЈ ПАРОВА УКЉУЧЕНИХ У ШКОЛУ РОДИТЕЉСТВА</t>
  </si>
  <si>
    <t>БРОЈ ТРУДНИЦА КОЈЕ СУ ПРОШЛЕ ПСИХОФИЗИЧКУ ПРИПРЕМУ ЗА ПОРОЂАЈ</t>
  </si>
  <si>
    <t>БРОЈ ДИЈАБЕТИЧАРА У САВЕТОВАЛИШТУ</t>
  </si>
  <si>
    <t>БРОЈ ПАЦИЈЕНАТА НА ПАЛИЈАТИВНОМ ЗБРИЊАВАЊУ</t>
  </si>
  <si>
    <t>БРОЈ ПАЦИЈЕНАТА НА КУЋНОМ ЛЕЧЕЊУ И НЕЗИ</t>
  </si>
  <si>
    <t>УКУПАН БРОЈ УЗОРАКА</t>
  </si>
  <si>
    <t>УКУПАН БРОЈ ПОСЕТА/ПРЕГЛЕДА</t>
  </si>
  <si>
    <t>БРОЈ ПОРОДИЦА СА ОДОЈЧЕТОМ</t>
  </si>
  <si>
    <t>БРОЈ ДРУГИХ КОРИСНИКА</t>
  </si>
  <si>
    <t>БРОЈ ПОРОДИЦА СА  ДЕТЕТОМ</t>
  </si>
  <si>
    <t>Служба</t>
  </si>
  <si>
    <t>1003 - Здравствена заштита деце предшколског узраста</t>
  </si>
  <si>
    <t>1004 - Здравствена заштита деце школског узраста</t>
  </si>
  <si>
    <t>1059 - Саветовалиште за младе</t>
  </si>
  <si>
    <t>1008 - Здравствена заштита жена</t>
  </si>
  <si>
    <t xml:space="preserve"> Здравствена заштита студентске омладине</t>
  </si>
  <si>
    <t>Напомена</t>
  </si>
  <si>
    <t xml:space="preserve"> 1058 - Развојно саветовалиште</t>
  </si>
  <si>
    <t>1001 - Здравствена заштита одраслог становништва</t>
  </si>
  <si>
    <t>1057 Центар за превентивне здравствене услуге одраслих</t>
  </si>
  <si>
    <t xml:space="preserve"> (1020 Т*)-  Кућно лечење, нега и палијативно збрињавање - дом здравља</t>
  </si>
  <si>
    <t>1015 - Служба за лабораторијску дијагностику</t>
  </si>
  <si>
    <t xml:space="preserve"> (1020 Т*)-  Кућно лечење, нега и палијативно збрињавање - Завод за геријатрију и палијативно збрињавање</t>
  </si>
  <si>
    <t>1007 - Хитна медицинска помоћ</t>
  </si>
  <si>
    <t>1007В - Санитетски превоз</t>
  </si>
  <si>
    <t>1012 - Служба за поливалентну патронажу</t>
  </si>
  <si>
    <t>1016 - Рендген дијагностика</t>
  </si>
  <si>
    <t>1017 - Ултразвучна дијагностика</t>
  </si>
  <si>
    <t>1008 - Интерна медицина</t>
  </si>
  <si>
    <t>1053 - Пнеумофтизиологија</t>
  </si>
  <si>
    <t>1010 - Офталмологија</t>
  </si>
  <si>
    <t>1006 - Физикална медицина и рехабилитација</t>
  </si>
  <si>
    <t>1011 - Оториноларингологија</t>
  </si>
  <si>
    <t>1009 - Психијатрија / Неуропсихијатрија</t>
  </si>
  <si>
    <t>1054 - Дерматовенерологија</t>
  </si>
  <si>
    <t>1019 и 2024 Стоматолошка служба</t>
  </si>
  <si>
    <t>1100023</t>
  </si>
  <si>
    <t>1100015</t>
  </si>
  <si>
    <t>2200128</t>
  </si>
  <si>
    <t>1100072</t>
  </si>
  <si>
    <t>1100081</t>
  </si>
  <si>
    <t>1200055</t>
  </si>
  <si>
    <t>1200056</t>
  </si>
  <si>
    <t>1000124</t>
  </si>
  <si>
    <t>1200057</t>
  </si>
  <si>
    <t>1000207</t>
  </si>
  <si>
    <t>1100082</t>
  </si>
  <si>
    <t>1100083</t>
  </si>
  <si>
    <t>1100084</t>
  </si>
  <si>
    <t>1100085</t>
  </si>
  <si>
    <t>1000215</t>
  </si>
  <si>
    <t>1900035</t>
  </si>
  <si>
    <t>1700054</t>
  </si>
  <si>
    <t>1700055</t>
  </si>
  <si>
    <t>1100032</t>
  </si>
  <si>
    <t>1100033</t>
  </si>
  <si>
    <t>1100034</t>
  </si>
  <si>
    <t>1300169</t>
  </si>
  <si>
    <t>1300047</t>
  </si>
  <si>
    <t>1300029</t>
  </si>
  <si>
    <t>1300044</t>
  </si>
  <si>
    <t>2200127</t>
  </si>
  <si>
    <t>1300046</t>
  </si>
  <si>
    <t>2200131</t>
  </si>
  <si>
    <t>1300040</t>
  </si>
  <si>
    <t>1300038</t>
  </si>
  <si>
    <t>1300039</t>
  </si>
  <si>
    <t>1300041</t>
  </si>
  <si>
    <t>1300185</t>
  </si>
  <si>
    <t>1300042</t>
  </si>
  <si>
    <t>1300043</t>
  </si>
  <si>
    <t>1300136</t>
  </si>
  <si>
    <t>1300129</t>
  </si>
  <si>
    <t>1300130</t>
  </si>
  <si>
    <t>1200088</t>
  </si>
  <si>
    <t>1200062</t>
  </si>
  <si>
    <t>1200070</t>
  </si>
  <si>
    <t>2200106</t>
  </si>
  <si>
    <t>1200064</t>
  </si>
  <si>
    <t>1200065</t>
  </si>
  <si>
    <t>1000272</t>
  </si>
  <si>
    <t>1200063</t>
  </si>
  <si>
    <t>1000074</t>
  </si>
  <si>
    <t>1000231</t>
  </si>
  <si>
    <t>1000033</t>
  </si>
  <si>
    <t>1000041</t>
  </si>
  <si>
    <t>2200129</t>
  </si>
  <si>
    <t>2200130</t>
  </si>
  <si>
    <t>2400810</t>
  </si>
  <si>
    <t>2400828</t>
  </si>
  <si>
    <t>2400836</t>
  </si>
  <si>
    <t>2200104</t>
  </si>
  <si>
    <t>2200105</t>
  </si>
  <si>
    <t>2200107</t>
  </si>
  <si>
    <t>2200108</t>
  </si>
  <si>
    <t>2200109</t>
  </si>
  <si>
    <t>1500016</t>
  </si>
  <si>
    <t>1600014</t>
  </si>
  <si>
    <t>1800010</t>
  </si>
  <si>
    <t>1800011</t>
  </si>
  <si>
    <t>2200067</t>
  </si>
  <si>
    <t>1800101</t>
  </si>
  <si>
    <t>1800119</t>
  </si>
  <si>
    <t>1800127</t>
  </si>
  <si>
    <t>1800135</t>
  </si>
  <si>
    <t>1800143</t>
  </si>
  <si>
    <t>1800150</t>
  </si>
  <si>
    <t>1800168</t>
  </si>
  <si>
    <t>1800176</t>
  </si>
  <si>
    <t>1800052</t>
  </si>
  <si>
    <t>1800184</t>
  </si>
  <si>
    <t>1800192</t>
  </si>
  <si>
    <t>1800200</t>
  </si>
  <si>
    <t>1800218</t>
  </si>
  <si>
    <t>1800226</t>
  </si>
  <si>
    <t>1800093</t>
  </si>
  <si>
    <t>1700012</t>
  </si>
  <si>
    <t>1900018</t>
  </si>
  <si>
    <t>2000016</t>
  </si>
  <si>
    <t>2000017</t>
  </si>
  <si>
    <t>2400060</t>
  </si>
  <si>
    <t>2400061</t>
  </si>
  <si>
    <t>2400062</t>
  </si>
  <si>
    <t>2401651</t>
  </si>
  <si>
    <t>2401669</t>
  </si>
  <si>
    <t>2401057</t>
  </si>
  <si>
    <t>2401297</t>
  </si>
  <si>
    <t>2401305</t>
  </si>
  <si>
    <t>2400992</t>
  </si>
  <si>
    <t>2401065</t>
  </si>
  <si>
    <t>2401073</t>
  </si>
  <si>
    <t>2401289</t>
  </si>
  <si>
    <t>2401321</t>
  </si>
  <si>
    <t>2401347</t>
  </si>
  <si>
    <t>2401487</t>
  </si>
  <si>
    <t>2401545</t>
  </si>
  <si>
    <t>2401552</t>
  </si>
  <si>
    <t>2401560</t>
  </si>
  <si>
    <t>2401578</t>
  </si>
  <si>
    <t>2401586</t>
  </si>
  <si>
    <t>2401594</t>
  </si>
  <si>
    <t>2401602</t>
  </si>
  <si>
    <t>2401610</t>
  </si>
  <si>
    <t>2401628</t>
  </si>
  <si>
    <t>2401636</t>
  </si>
  <si>
    <t>2401644</t>
  </si>
  <si>
    <t>2401677</t>
  </si>
  <si>
    <t>L020787</t>
  </si>
  <si>
    <t>*</t>
  </si>
  <si>
    <t>35*</t>
  </si>
  <si>
    <t>Посебни преглед деце, школске деце и омладине ради допунске дијагностике и даљег лечења</t>
  </si>
  <si>
    <t>Превентивни преглед одраслих</t>
  </si>
  <si>
    <t>Посебни преглед одраслих ради допунске дијагностике и даљег лечења</t>
  </si>
  <si>
    <t>Терапеутска процедура која се односи на болести плућа и дисајних путева</t>
  </si>
  <si>
    <t>Инцизија/ дренажа/ испирање/ аспирација/ одстрањивање течних продуката упалних процеса предела ока и припојака ока</t>
  </si>
  <si>
    <t>Инцизија/ дренажа/ испирање/ аспирација/ одстрањивање течних продуката упалних процеса предела ува, носа и ждрела</t>
  </si>
  <si>
    <t>Ексцизија/ одстрањивање ткива/ чишћење ране/ каутеризација промена предела ува, носа и ждрела</t>
  </si>
  <si>
    <t>Завоји/ компресивни завој/ компресија/ тампонада која се односи на предео ува и носа</t>
  </si>
  <si>
    <t>33*</t>
  </si>
  <si>
    <t>35**</t>
  </si>
  <si>
    <t>33**</t>
  </si>
  <si>
    <t>L030890</t>
  </si>
  <si>
    <t>2401271</t>
  </si>
  <si>
    <t>L008516</t>
  </si>
  <si>
    <t>L020770</t>
  </si>
  <si>
    <t>L020771</t>
  </si>
  <si>
    <t>L020773</t>
  </si>
  <si>
    <t>L020774</t>
  </si>
  <si>
    <t>L020777</t>
  </si>
  <si>
    <t>ОРЛ преглед - први</t>
  </si>
  <si>
    <t>Сложени рендген прегледи</t>
  </si>
  <si>
    <t>Предавање</t>
  </si>
  <si>
    <t>Санитетски превоз</t>
  </si>
  <si>
    <t>Мерење крвног притиска</t>
  </si>
  <si>
    <t>Скрининг/ рано откривање дијабетеса типа 2</t>
  </si>
  <si>
    <t>Скрининг/ рано откривање депресије</t>
  </si>
  <si>
    <t>Завој/ тампонада која се односи на предео ока и припојака ока</t>
  </si>
  <si>
    <t>Криотерапија</t>
  </si>
  <si>
    <t>Скрининг/ рано откривање рака дојке</t>
  </si>
  <si>
    <t>Превентивни преглед</t>
  </si>
  <si>
    <t>Циљани преглед на рано откривање ризика за настанак каријеса</t>
  </si>
  <si>
    <t>Примарна обрада ране - интраорално</t>
  </si>
  <si>
    <t>Скрининг/ рано откривање кардиоваскуларног ризика</t>
  </si>
  <si>
    <t>Биодоза - одређивање индивидуалне осетљивости на ултравиолетне зраке</t>
  </si>
  <si>
    <t>Ултразвук - директни</t>
  </si>
  <si>
    <t>Консултативни преглед у другој установи</t>
  </si>
  <si>
    <t>Ендодонтска терапија зуба са компликованим каналним системима - по каналу</t>
  </si>
  <si>
    <t>Узорковање крви (микроузорковање)</t>
  </si>
  <si>
    <t>Целокупни преглед урина, визуелно</t>
  </si>
  <si>
    <t>Глукоза у урину, квалитативно</t>
  </si>
  <si>
    <t>Хемоглобин (крв) у урину, квалитативно</t>
  </si>
  <si>
    <t>Протеини у урину, загревањем</t>
  </si>
  <si>
    <t>Седимент урина, микроскопија</t>
  </si>
  <si>
    <t>Уробилиноген у урину, квалитативно</t>
  </si>
  <si>
    <t>Креатинин клиренс у дневном урину</t>
  </si>
  <si>
    <t>ИНР - за праћење антикоагулантне терапије у плазми</t>
  </si>
  <si>
    <t>Протромбинско време (ПТ) плазми/капиларној крви, коагулометрија</t>
  </si>
  <si>
    <t>Парафинотерапија или парафанготерапија</t>
  </si>
  <si>
    <t>Високофреквентне струје (Краткоталасна дијатермија) - КТД</t>
  </si>
  <si>
    <t>Рендгенографија зуба интраорална</t>
  </si>
  <si>
    <t>Аланин аминотрансфераза (АЛТ) у серуму/плазми, спектрофотометрија</t>
  </si>
  <si>
    <t>Албумин у серуму/плазми, спектрофотометрија</t>
  </si>
  <si>
    <t>Билирубин (директан) у серуму/плазми, спектрофотометрија</t>
  </si>
  <si>
    <t>Билирубин (укупан) у серуму, спектрофотометрија</t>
  </si>
  <si>
    <t>Фосфат, неоргански у серуму/плазми, спектрофотометрија</t>
  </si>
  <si>
    <t>Глукоза у серуму/плазми, спектрофотометрија</t>
  </si>
  <si>
    <t>Гвожђе у серуму, спектрофотометрија</t>
  </si>
  <si>
    <t>Холестерол (укупан) у серуму/плазми, спектрофотометрија</t>
  </si>
  <si>
    <t>Калијум у серуму/плазми, пламена фотометрија</t>
  </si>
  <si>
    <t>Креатинин у серуму, спектрофотометрија</t>
  </si>
  <si>
    <t>Мокраћна киселина у серуму/плазми, спектрофотометрија</t>
  </si>
  <si>
    <t>Натријум у серуму/плазми, пламена фотометрија</t>
  </si>
  <si>
    <t>Протеини (укупни) у серуму/плазми, спектрофотометрија</t>
  </si>
  <si>
    <t>Уреа у серуму/плазми, спектрофотометрија</t>
  </si>
  <si>
    <t>Алфа–амилаза у урину, спектофотометрија</t>
  </si>
  <si>
    <t>Фибриноген у плазми, спектрофотометрија</t>
  </si>
  <si>
    <t>Психијатријски преглед - први</t>
  </si>
  <si>
    <t>Подлагање протезе директно - хладновезујући акрилат</t>
  </si>
  <si>
    <t>Целокупни хемијски преглед, релативна густина и седимент урина на аутомату</t>
  </si>
  <si>
    <t>Целокупни хемијски преглед урина на аутомату</t>
  </si>
  <si>
    <t>Кратка посета изабраном лекару/доктор медицине одговарајуће специјалности</t>
  </si>
  <si>
    <t>Спровођење имунизације, односно вакцинације</t>
  </si>
  <si>
    <t>Посета патронажне сестре породици</t>
  </si>
  <si>
    <t>Медикација/локална ињекција/ инфилтрација/ апликација лека</t>
  </si>
  <si>
    <t>Терапеутска процедура која се односи на болести срца и крвних судова</t>
  </si>
  <si>
    <t>Скрининг/рано откривање рака грлића материце – узимање бриса за ПАП тест</t>
  </si>
  <si>
    <t>Циљани преглед труднице ради раног откривања гестацијског дијабетеса</t>
  </si>
  <si>
    <t>Инструментација, пласирање интраутериног и вагиналног уређаја</t>
  </si>
  <si>
    <t>Инструментација, екстракција интраутериног и вагиналног уређаја</t>
  </si>
  <si>
    <t>Ексфолијативна цитологија ткива репродуктивних органа жене - неаутоматизована припрема и неаутоматизовано бојење</t>
  </si>
  <si>
    <t>Инструментација која се односи на предео ока и припојака ока</t>
  </si>
  <si>
    <t>Медикација/локална ињекција/ инфилтрација/ апликација лека која се односи на предео ока и припојака ока</t>
  </si>
  <si>
    <t>Терапеутска процедура које се односи на предео ока и припојака ока</t>
  </si>
  <si>
    <t>Медикација/локална ињекција/ инфилтрација/ апликација лека које се односи на предео ува, носа и ждрела</t>
  </si>
  <si>
    <t>Рендген графија специјална снимања по системима у два или једном правцу</t>
  </si>
  <si>
    <t>Мерење минералне густине костију (БМД) методом абсорпциометрије рендгенских зрака двоструке енергије (ДХА)</t>
  </si>
  <si>
    <t>Циљани преглед на рано откривање ортодонских аномалија деце</t>
  </si>
  <si>
    <t>Животна демонстрација (6 до 9 особа)</t>
  </si>
  <si>
    <t>Серијска апликација концентрованих флуорида</t>
  </si>
  <si>
    <t>Уклањање конаца</t>
  </si>
  <si>
    <t>Ресекција горњих двокорених зуба</t>
  </si>
  <si>
    <t>Уклањање мукозних циста</t>
  </si>
  <si>
    <t>Ревизија синуса - Цалдwелл – Луц</t>
  </si>
  <si>
    <t>Екстраорална инцизија апсцеса</t>
  </si>
  <si>
    <t>Ексцизија бенигних/малигних кожних тумора са директном сутуром М.Ф. регија</t>
  </si>
  <si>
    <t>Узорковање крви (венепункција)</t>
  </si>
  <si>
    <t>Хемоглобин А1ц (гликохемоглобин, ХбА1ц) у крви, имунотурбидиметрија</t>
  </si>
  <si>
    <t>Хлориди у серуму/плазми, потенциометрија</t>
  </si>
  <si>
    <t>Калцијум у серуму/плазми, спектрофотометрија</t>
  </si>
  <si>
    <t>Калијум у серуму/плазми, потенциометрија</t>
  </si>
  <si>
    <t>Натријум у серуму/плазми, потенциометрија</t>
  </si>
  <si>
    <t>ТИБЦ (укупни капацитет везивања гвожђа) у серуму, спектрофотометрија</t>
  </si>
  <si>
    <t>Триглицериди у серуму/плазми, спектрофотометрија</t>
  </si>
  <si>
    <t>УИБЦ (незасићени капацитет везивања гвожђа) у серуму, спектрофотометрија</t>
  </si>
  <si>
    <t>Кетонска тела (ацетон) у урину, квалитативно</t>
  </si>
  <si>
    <t>Лаки ланци имуноглобулина (Бенце–Јонес) у урину, квалитативно</t>
  </si>
  <si>
    <t>Протеини у урину, квалитативно са сулфосалицилном киселином</t>
  </si>
  <si>
    <t>Хемоглобин (крв) у фецесу, имунохемијски</t>
  </si>
  <si>
    <t>Масти у фецесу, микроскопија</t>
  </si>
  <si>
    <t>Скроб у фецесу, микроскопија</t>
  </si>
  <si>
    <t>Број еритроцита (Ер) у крви, микроскопија</t>
  </si>
  <si>
    <t>Броја леукоцита (Ле) у крви, микроскопија</t>
  </si>
  <si>
    <t>Број тромбоцита (Тр) у крви, микроскопија</t>
  </si>
  <si>
    <t>Активирано парцијално тромбопластинско време (аПТТ) у плазми, коагулометрија</t>
  </si>
  <si>
    <t>Посета патронажне сестре новорођенчету и породиљи</t>
  </si>
  <si>
    <t>Превентивни преглед новорођенчади и одојчади у првој години живота</t>
  </si>
  <si>
    <t>Ултразвучни прегелед труднице</t>
  </si>
  <si>
    <t>Ултразвучни преглед жена невезано за трудноћу</t>
  </si>
  <si>
    <t>Ултразвучни преглед дојке</t>
  </si>
  <si>
    <t>Скрининг/рано откривање рака грлића материце - супервизијски преглед плочице</t>
  </si>
  <si>
    <t>Скрининг / рано откривање рака - позивање учесника на скрининг</t>
  </si>
  <si>
    <t>Дијагностички тест за испитивање обољења репродуктивних органа жене</t>
  </si>
  <si>
    <t>Инцизија/ дренажа/ испирање/ аспирација течних продуката упалних процеса репродуктивних органа жене</t>
  </si>
  <si>
    <t>Интернистички преглед - први</t>
  </si>
  <si>
    <t>Дијагностички тест за испитивање мотилитета ока и разрокости</t>
  </si>
  <si>
    <t>Дијагностички тест за испитивање колорног вида</t>
  </si>
  <si>
    <t>Сложени ултразвучни преглед</t>
  </si>
  <si>
    <t>Ултразвучни преглед лимфних жлезда по системима</t>
  </si>
  <si>
    <t>Ултразвучни преглед тестиса</t>
  </si>
  <si>
    <t>Ултразвчни преглед меких ткива</t>
  </si>
  <si>
    <t>Скрининг/рано откривање рака грлића материце – ПАП тест преглед плочице</t>
  </si>
  <si>
    <t>Уклањање мањих виличних циста</t>
  </si>
  <si>
    <t>Уклањање већих виличних циста</t>
  </si>
  <si>
    <t>Давање ињекције у терапијске / дијагностичке сврхе</t>
  </si>
  <si>
    <t>Одстрањење калкулуса из изводног канала пљувачне жлезде</t>
  </si>
  <si>
    <t>Анестезија у максилофацијалној хирургији по започетом сату</t>
  </si>
  <si>
    <t>Вестибуларна плоча</t>
  </si>
  <si>
    <t>Неуролошки преглед - први</t>
  </si>
  <si>
    <t>Електрофизиолошко снимање везано за кардиоваскуларни систем</t>
  </si>
  <si>
    <t>Инцизија/ дренажа/ испирање/ одстрањивање течних продуката упалних процеса - опште</t>
  </si>
  <si>
    <t>Инструментација/ катетеризација - опште</t>
  </si>
  <si>
    <t>Намештање/ фиксација - опште</t>
  </si>
  <si>
    <t>Сложене терапеутске процедуре/ мање хируршке интервенције</t>
  </si>
  <si>
    <t>Индивидуални здравствено васпитни рад - телефонско саветовалиште Деца Србије</t>
  </si>
  <si>
    <t>Превентивни преглед деце од једне године до поласка у школу</t>
  </si>
  <si>
    <t>Утврђивање опште здравствене способности деце од шест до 14 година живота за бављење спортским активностима</t>
  </si>
  <si>
    <t>Утврђивање посебне здравствене способности деце од шест до 14 година живота за бављење спортским активностима</t>
  </si>
  <si>
    <t>Контролни преглед деце од шест до 14 година живота за утврђивање опште, односно посебне здравствене способности за бављење спортским активностима</t>
  </si>
  <si>
    <t>Први преглед деце, школске деце и омладине у развојном саветовалишту</t>
  </si>
  <si>
    <t>Тимски преглед деце, школске деце и омладине у развојном саветовалишту</t>
  </si>
  <si>
    <t>Превентивни гинеколошки преглед</t>
  </si>
  <si>
    <t>Скрининг / рано откривање рака грлића материце - обавештавање жена о налазу ПАП теста/ издавање резултата</t>
  </si>
  <si>
    <t>Ексцизија/ одстрањивање ткива/ деструкција/ чишћење ране/ каутеризација промена које се односе на репродуктивне органе жене</t>
  </si>
  <si>
    <t>Сложена гинеколошко-акушерска процедура</t>
  </si>
  <si>
    <t>Посебни гинеколошки преглед ради допунске дијагностике и даљег лечења</t>
  </si>
  <si>
    <t>Офталмолошки преглед - први</t>
  </si>
  <si>
    <t>Дерматовенеролошки преглед - први</t>
  </si>
  <si>
    <t>Кратка посета изабраном лекару у вези саопштавања резултата скрининга/раног откривања рака дојке</t>
  </si>
  <si>
    <t>Систематски стоматолошки преглед са обрадом података</t>
  </si>
  <si>
    <t>Интерсеансно медикаментозно канално пуњење код зуба са незавршеним растом корена (по каналу)</t>
  </si>
  <si>
    <t>Заустављање крварења хируршким путем</t>
  </si>
  <si>
    <t>Хируршко вађење зуба</t>
  </si>
  <si>
    <t>Хируршко вађење импактираних умњака</t>
  </si>
  <si>
    <t>Хируршко вађење импактираних очњака</t>
  </si>
  <si>
    <t>Хируршка терапија зуба у ницању (циркумцизија)</t>
  </si>
  <si>
    <t>Фиксација трауматски луксираних зуба сплинтом/шином</t>
  </si>
  <si>
    <t>Уклањање сплинта/шине</t>
  </si>
  <si>
    <t>Хируршка терапија зуба у ницању (извлачење)</t>
  </si>
  <si>
    <t>Несварена мишићна влакна у фецесу, микроскопија</t>
  </si>
  <si>
    <t>Аланин аминотрансфераза (ALT) у крви/серуму/плазми, POCT</t>
  </si>
  <si>
    <t>Алфа–амилаза у крви/серуму/плазми, POCT</t>
  </si>
  <si>
    <t xml:space="preserve">Алфа–амилаза у серуму/плазми, спектрофотометрија </t>
  </si>
  <si>
    <t>Алкална фосфатаза (ALP) у крви/серуму/плазми, POCT</t>
  </si>
  <si>
    <t>Алкална фосфатаза (ALP) у серуму/плазми, спектрофотометрија</t>
  </si>
  <si>
    <t>Аспарт аминотрансфераза (AST) у крви/серуму/плазми, POCT</t>
  </si>
  <si>
    <t>Аспартат аминотрансфераза (AST) у серуму/плазми, спектрофотометрија</t>
  </si>
  <si>
    <t>Гама–глутамил трансфераза (gama–GT) у крви/серуму/плазми, POCT</t>
  </si>
  <si>
    <t>Гама–глутамил трансфераза (gama–GT) у серуму/плазми, спектрофотометрија</t>
  </si>
  <si>
    <t>Хлориди у крви/серуму/плазми, POCT</t>
  </si>
  <si>
    <t>Холестерол (укупан) у крви/серуму/плазми, POCT</t>
  </si>
  <si>
    <t>Холестерол, „non” HDL–холестерол у серуму/плазми, израчунавање</t>
  </si>
  <si>
    <t>HDL–холестерол у крви/серуму/плазми, POCT</t>
  </si>
  <si>
    <t>HDL–холестерол у серуму/плазми, спектрофотометрија</t>
  </si>
  <si>
    <t>LDL–холестерол у серуму/плазми, израчунавање</t>
  </si>
  <si>
    <t>Триглицеридиу крви/серуму/плазми, POCT</t>
  </si>
  <si>
    <t>Уреа у крви/серуму/плазми, POCT</t>
  </si>
  <si>
    <t>Билирубин (директан) у крви/серуму/плазми, POCT</t>
  </si>
  <si>
    <t>Билирубин (укупан) у крви/серуму/плазми, POCT</t>
  </si>
  <si>
    <t>C–реактивни протеин (CRP) у крви/серуму/плазми, POCT</t>
  </si>
  <si>
    <t>C–реактивни протеин (CRP) у серуму, имунотурбидиметрија</t>
  </si>
  <si>
    <t>Фосфат, неоргански у крви/серуму/плазми, POCT</t>
  </si>
  <si>
    <t>Глукоза у капиларној крви, POCT</t>
  </si>
  <si>
    <t>Глукоза у крви/серуму/плазми, POCT</t>
  </si>
  <si>
    <t>Калцијум у крви/серуму/плазми, POCT</t>
  </si>
  <si>
    <t>Калијум у крви/серуму/плазми, POCT</t>
  </si>
  <si>
    <t>Кисела фосфатаза (AcP) укупна у серуму, спектрофотометрија</t>
  </si>
  <si>
    <t>Кисела фосфатаза (AcP), простатична (простатична кисела фосфатаза, PAP) у серуму, спектрофотометрија</t>
  </si>
  <si>
    <t>Креатин киназа (CK) у крви/серуму/плазми, POCT</t>
  </si>
  <si>
    <t>Креатин киназа CK–MB у крви/серуму/плазми, POCT</t>
  </si>
  <si>
    <t>Креатин киназа (CK) у серуму/плазми, спектрофотометрија</t>
  </si>
  <si>
    <t>Креатинин у крви/серуму/плазми, POCT</t>
  </si>
  <si>
    <t>Лактат дехидрогеназа (LDH) у крви/серуму/плазми, POCT</t>
  </si>
  <si>
    <t>Лактат дехидрогеназа (LDH) у серуму/плазми, спектрофотометрија</t>
  </si>
  <si>
    <t>Мокраћна киселина у крви/серуму/плазми, POCT</t>
  </si>
  <si>
    <t>Натријум у крви/серуму/плазми, POCT</t>
  </si>
  <si>
    <t>Протеини (укупни) у крви/серуму/плазми, POCT</t>
  </si>
  <si>
    <t>Опште хематолошке анализе и анализе хемостазе</t>
  </si>
  <si>
    <t>Фибриноген у плазми, гравиметрија</t>
  </si>
  <si>
    <t>Фибриноген у плазми, имунохемија</t>
  </si>
  <si>
    <t>Ексцизија бенигних/малигних тумора коже са реконструкцијом дефеката М.Ф. регија</t>
  </si>
  <si>
    <t>Хируршко лечење остеомијелитиса М.Ф. регије - локалног</t>
  </si>
  <si>
    <t>Убризгавање лекова у пљувачну жлезду кроз изводни канал</t>
  </si>
  <si>
    <t>Индивидуални здравствено-васпитни рад (саветовалиште за дијабетичаре)</t>
  </si>
  <si>
    <t>Фибриноген у плазми (Clauss), коагулометрија</t>
  </si>
  <si>
    <t>Фибриноген деградациони продукти (FDP) у плазми, латекс имунопреципитација</t>
  </si>
  <si>
    <t>D–dimer у плазми, семикванитативно</t>
  </si>
  <si>
    <t>D–dimer у плазми, POCT</t>
  </si>
  <si>
    <t>D–dimer у плазми, имунопреципитација</t>
  </si>
  <si>
    <t>Бикарбонати (угљен–диоксид, укупан) у крви/серуму/плазми, POCT</t>
  </si>
  <si>
    <t>Магнезијум у крви/серуму/плазми, POCT</t>
  </si>
  <si>
    <t>Санитетски превоз (медицинска пратња)</t>
  </si>
  <si>
    <t>Посета патронажне сестре новорођенчету и породиљи  (0-1 месец)</t>
  </si>
  <si>
    <t>Пнеумофтизиолошки преглед - први (Поновни специјалистичко-консултативни преглед)</t>
  </si>
  <si>
    <t>ТЕРАПИЈА БОЛЕСТИ ЗУБА СА ЕНДОДОНЦИЈОМ</t>
  </si>
  <si>
    <t>Електроф. сним. везано за кардиоваскул. систем (Холтер)</t>
  </si>
  <si>
    <t>Скрининг/ рано откривање рака дебелог црева (организовани скрининг)</t>
  </si>
  <si>
    <t>Биохемијске и имунохемијске анализе</t>
  </si>
  <si>
    <t>C–реактивни протеин, високо осетљиви (hsCRP) у серуму, имунотурбидиметрија</t>
  </si>
  <si>
    <t>Индивидуални здравствено-васпитни рад (скрининг на карцином дојке) код жена 50-69 година</t>
  </si>
  <si>
    <t>32*</t>
  </si>
  <si>
    <t>* За установе укључене у организовани скрининг</t>
  </si>
  <si>
    <t>*Услуга претходи и обавезни је део сваке лабораторијске анализе</t>
  </si>
  <si>
    <t>Сарадња са службама и стручњацима социјалне и здравствене заштите, као и другим институцијама*</t>
  </si>
  <si>
    <t>(oдојче од 2. месеца до краја 1. године)</t>
  </si>
  <si>
    <t>(трећа година, први разред основне школе, дванаеста година живота)</t>
  </si>
  <si>
    <t>(6 прегледа по детету)</t>
  </si>
  <si>
    <t>Шифра услуге</t>
  </si>
  <si>
    <t>Категорије</t>
  </si>
  <si>
    <t>Атрибут услуге</t>
  </si>
  <si>
    <t>Подкатегорије шифара</t>
  </si>
  <si>
    <t>Број ових услуга не подразумева број свих спроведених вакцинација, већ само оних које нису спроведене у склопу систематских и контролних прегледа*</t>
  </si>
  <si>
    <t>ЗДРАВСТВЕНЕ УСЛУГЕ ПО СЛУЖБАМА</t>
  </si>
  <si>
    <t>ЗБИРНА (ПИВОТ) ТАБЕЛА</t>
  </si>
  <si>
    <t>Табела бр.11</t>
  </si>
  <si>
    <t>Прва посета</t>
  </si>
  <si>
    <t>Поновна посета</t>
  </si>
  <si>
    <t>Трудница</t>
  </si>
  <si>
    <t>Трудница са високоризичном трудноћом</t>
  </si>
  <si>
    <t>Одојче - прва посета (2 месец - 1 год.)</t>
  </si>
  <si>
    <t>Одојче - поновна посета (2 месец - 1 год.)</t>
  </si>
  <si>
    <t>Мало дете (1-2 год.)</t>
  </si>
  <si>
    <t>Мало и предшколско дете (4 год.)</t>
  </si>
  <si>
    <t>Одрасло становништво (65 и више година)</t>
  </si>
  <si>
    <t>Укупно посета оболелом лицу по упуту лекара</t>
  </si>
  <si>
    <t>Посета особама са инвалидитетом</t>
  </si>
  <si>
    <t>Циљани преглед на рано откривање ризика за настанак пародонтопатије</t>
  </si>
  <si>
    <t>Desni klik na bilo koje polje u pivot tabeli i opcija refresh će povući izmenjene podatke iz tabele Usluge_po_službama</t>
  </si>
  <si>
    <t xml:space="preserve">РЕАГЕНСИ ЗА ОСИГУРАНА ЛИЦА РФЗО                                                                                                                                                                                        </t>
  </si>
  <si>
    <t>Реагенси који се набављају у поступку ЦЈН</t>
  </si>
  <si>
    <t>Реагенси - самостална набавка установе</t>
  </si>
  <si>
    <t>РЕАГЕНСИ УКУПНО:</t>
  </si>
  <si>
    <t>РЕАГЕНСИ</t>
  </si>
  <si>
    <t>Београд, 2025. година</t>
  </si>
  <si>
    <t>Санитетски и медицински потрошни материјал који се набављају у поступку ЦЈН</t>
  </si>
  <si>
    <t>Санитетски и медицински потрошни материјал - самостална набавка установе</t>
  </si>
  <si>
    <t>ЗА 2026. ГОДИНУ</t>
  </si>
  <si>
    <t>БРОЈ ЗДРАВСТВЕНИХ РАДНИКА И САРАДНИКА У ЗДРАВСТВЕНОЈ УСТАНОВИ НА ПРИМАРНОМ НИВОУ ЗДРАВСТВЕНЕ ЗАШТИТЕ, НА ДАН 31.3.2026. ГОДИНЕ</t>
  </si>
  <si>
    <t>БРОЈ ЗДРАВСТВЕНИХ РАДНИКА У СЛУЖБИ ЗА СТОМАТОЛОШКУ ЗДРАВСТВЕНУ ЗАШТИТУ НА ДАН 31.3.2026. ГОДИНЕ</t>
  </si>
  <si>
    <t>БРОЈ ЗДРАВСТВЕНИХ РАДНИКА У АПОТЕЦИ У СКЛОПУ ЗДРАВСТВЕНЕ УСТАНОВЕ НА ДАН 31.3.2026. ГОДИНЕ</t>
  </si>
  <si>
    <t>БРОЈ НЕМЕДИЦИНСКИХ РАДНИКА НА ДАН 31.3.2026. ГОДИНЕ</t>
  </si>
  <si>
    <t>УКУПАН КАДАР У ЗДРАВСТВЕНОЈ УСТАНОВИ НА ДАН 31.3.2026. ГОДИНЕ</t>
  </si>
  <si>
    <t>УКУПАН КАДАР У ЗДРАВСТВЕНОЈ УСТАНОВИ НА ДАН 31.3.2026.ГОДИНЕ</t>
  </si>
  <si>
    <t>План 2026.</t>
  </si>
  <si>
    <t>Извршење јануар - март 2026.</t>
  </si>
  <si>
    <t>Број услуга - План 2026.</t>
  </si>
  <si>
    <t>Извршење услуга јануар - март 2026.</t>
  </si>
  <si>
    <r>
      <t xml:space="preserve">ЛЕКОВИ ЗА ОСИГУРАНА ЛИЦА РФЗО*                                                                                                                                                                 </t>
    </r>
    <r>
      <rPr>
        <sz val="12"/>
        <rFont val="Times New Roman"/>
        <family val="1"/>
      </rPr>
      <t>Табела бр.9</t>
    </r>
    <r>
      <rPr>
        <b/>
        <sz val="12"/>
        <rFont val="Times New Roman"/>
        <family val="1"/>
      </rPr>
      <t xml:space="preserve">                  </t>
    </r>
  </si>
  <si>
    <t>Табела бр.10</t>
  </si>
  <si>
    <t>Први тимски преглед, тимска процена и евалуација деце, школске деце и омладине од најмање два члана тима за ране интервенције путем доступних информационих и комуникационих технологија</t>
  </si>
  <si>
    <t>Контролни тимски преглед, тимска процена и евалуација деце, школске деце и омладине у развојном саветовалишту од најмање два члана тима за ране интервенције</t>
  </si>
  <si>
    <t>Контролни тимски преглед, тимска процена и евалуација деце, школске деце и омладине од најмање два члана тима за ране интервенције путем доступних информационих и комуникационих технологија</t>
  </si>
  <si>
    <t>Посебни преглед за рано препознавање развојног кашњења детета од рођења до поласка у школу (у узрасту од 9, 18 и 30 месеци односно 12, 24 и 36 месеца када се посумња на развојне ризике и кашњења</t>
  </si>
  <si>
    <t>1100098</t>
  </si>
  <si>
    <t>1100106</t>
  </si>
  <si>
    <t>1100114</t>
  </si>
  <si>
    <t>1100122</t>
  </si>
  <si>
    <t>Групни здравствено васпитни и саветодавно терапијски рад са родитељима деце са сметњама у развоју</t>
  </si>
  <si>
    <t>Групни здравствено васпитни и саветодавно терапијски рад са родитељима деце са сметњама у развоју путем доступних информационих и комуникационих технологија</t>
  </si>
  <si>
    <t>1000280</t>
  </si>
  <si>
    <t>1000298</t>
  </si>
  <si>
    <t>Индивидуални рад логопеда са дететом и породицом у оквиру ране интервенције на терену</t>
  </si>
  <si>
    <t>Индивидуални рад логопеда са дететом и породицом у оквиру ране интервенције путем доступних информационих и комуникационих технологија</t>
  </si>
  <si>
    <t>Индивидуални рад логопеда са дететом и породицом у оквиру ране интервенције у развојном саветовалишту</t>
  </si>
  <si>
    <t>1700111</t>
  </si>
  <si>
    <t>1700129</t>
  </si>
  <si>
    <t>1700137</t>
  </si>
  <si>
    <t>Индивидуални рад дефектолога са дететом и породицом на терену</t>
  </si>
  <si>
    <t>Индивидуални рад дефектолога са дететом и породицом путем доступних информационих и комуникационих технологија</t>
  </si>
  <si>
    <t>Радна терапија за децу са сметњама у развоју</t>
  </si>
  <si>
    <t>Радна терапија за децу са сметњама у развоју на терену</t>
  </si>
  <si>
    <t>1700145</t>
  </si>
  <si>
    <t>1700152</t>
  </si>
  <si>
    <t>1800234</t>
  </si>
  <si>
    <t>1800242</t>
  </si>
  <si>
    <t>Индивидуални рад психолога са дететом и породицом путем доступних информационих и комуникационих технологија</t>
  </si>
  <si>
    <t>Индивидуални рад психолога са дететом и породицом у развојном саветовалишту</t>
  </si>
  <si>
    <t>1900059</t>
  </si>
  <si>
    <t>1900067</t>
  </si>
  <si>
    <t>Индивидуални рад социјалног радника са дететом и породицом у развојном саветовсалишту</t>
  </si>
  <si>
    <t>Индивидуални рад социјалног радника са дететом и породицом на терену</t>
  </si>
  <si>
    <t>Индивидуални рад социјалног радника са дететом и породицом путем доступних информационих и комуникационих технологија</t>
  </si>
  <si>
    <t>Први разговор са здравственим сарадником ради укључивања у ране интервенције у развојном саветовалишту</t>
  </si>
  <si>
    <t>Први разговор са здравственим сарадником ради укључивања у ране интервенције путем доступних информационих и комуникационих технологија</t>
  </si>
  <si>
    <t>1900075</t>
  </si>
  <si>
    <t>1900083</t>
  </si>
  <si>
    <t>1900091</t>
  </si>
  <si>
    <t>1900109</t>
  </si>
  <si>
    <t>1900117</t>
  </si>
  <si>
    <t>L031138</t>
  </si>
  <si>
    <t>Скрининг – позивање жена на ХПВ тестирање</t>
  </si>
  <si>
    <t>Скрининг – узимање бриса за детекцију ХПВ</t>
  </si>
  <si>
    <t>Скрининг обавештавање жена о налазу ХПВ теста/издавање резултата/извештавање</t>
  </si>
  <si>
    <t>Ексфолијативна цитологија ткива репродуктивних органа жене - неаутоматизована припрема и неаутоматизовано бојење, у организованом скринингу</t>
  </si>
  <si>
    <t>(blank)</t>
  </si>
  <si>
    <r>
      <t xml:space="preserve">ЗДРАВСТВЕНА УСТАНОВА </t>
    </r>
    <r>
      <rPr>
        <b/>
        <u/>
        <sz val="12"/>
        <rFont val="Times New Roman"/>
        <family val="1"/>
      </rPr>
      <t xml:space="preserve">   ДОМ ЗДРАВЉА БАТОЧИНА    </t>
    </r>
  </si>
  <si>
    <t>ДОМ ЗДРАВЉА БАТОЧИНА</t>
  </si>
  <si>
    <t>0173220/     0173305</t>
  </si>
  <si>
    <t>0173225/    0173300</t>
  </si>
  <si>
    <t>0175315/      0175260</t>
  </si>
  <si>
    <t>0175240/       0175310</t>
  </si>
  <si>
    <t>0024552 0024580</t>
  </si>
  <si>
    <t>0024553 0024582</t>
  </si>
  <si>
    <t>0162440 0162192</t>
  </si>
  <si>
    <t>N004044</t>
  </si>
  <si>
    <t>N003914</t>
  </si>
  <si>
    <t>0049233</t>
  </si>
  <si>
    <t>ND00019</t>
  </si>
  <si>
    <t>0059018</t>
  </si>
  <si>
    <t>0048774</t>
  </si>
  <si>
    <t>000615</t>
  </si>
  <si>
    <t>0400400</t>
  </si>
  <si>
    <t>PANCILLIN</t>
  </si>
  <si>
    <t>ZODOL®</t>
  </si>
  <si>
    <t>JODOKOMP</t>
  </si>
  <si>
    <t>MANITOL</t>
  </si>
  <si>
    <t>METHYLERGOMETRIN</t>
  </si>
  <si>
    <t>TRODON</t>
  </si>
  <si>
    <t>RANITIDIN</t>
  </si>
  <si>
    <t>GLUCOSI INFUNDIBILE  5%/GLUKOZA 5% B.BRAUN</t>
  </si>
  <si>
    <t>GLUCOSI INFUNDIBILE  10%/GLUKOZA 10% B.BRAUN</t>
  </si>
  <si>
    <t xml:space="preserve">RINGEROV RASTVOR B.BRAUN/NATRII CHLORIDI INFUNDIBILE COMP. (RINGEROV RASTV) </t>
  </si>
  <si>
    <t>NATRII CHLORIDI INFUNDIBILE/NATRIJUM  HLORID 0.9% B.BRAUN</t>
  </si>
  <si>
    <t>LEMOD SOLU</t>
  </si>
  <si>
    <t>BUSCOPAN</t>
  </si>
  <si>
    <t xml:space="preserve">KLOMETOL </t>
  </si>
  <si>
    <t>VITAMIN C</t>
  </si>
  <si>
    <t xml:space="preserve">BEDOXIN </t>
  </si>
  <si>
    <t>INIXA 4000</t>
  </si>
  <si>
    <t>INIXA 6000</t>
  </si>
  <si>
    <t>INIXA 8000</t>
  </si>
  <si>
    <t>CLEXANE</t>
  </si>
  <si>
    <t>FRAXIPARINE</t>
  </si>
  <si>
    <t xml:space="preserve">OHB 12 </t>
  </si>
  <si>
    <t>FUROSEMID SOPHARMA</t>
  </si>
  <si>
    <t>DEXASON</t>
  </si>
  <si>
    <t>GENTAMICIN/GENTAMICIN</t>
  </si>
  <si>
    <t>TETAGAM P</t>
  </si>
  <si>
    <t>DIKLOFEN/DIKLOFENAK</t>
  </si>
  <si>
    <t>LIDOKAIN 2%-ADRENALIN</t>
  </si>
  <si>
    <t>NOVALGETOL</t>
  </si>
  <si>
    <t>BENSEDIN</t>
  </si>
  <si>
    <t>SYNOPEN</t>
  </si>
  <si>
    <t>ALERGOZAN</t>
  </si>
  <si>
    <t>MODITEN DEPO</t>
  </si>
  <si>
    <t>VIEKVIN</t>
  </si>
  <si>
    <t xml:space="preserve">VODA ZA INJEKCIJE </t>
  </si>
  <si>
    <t>ADRENALINE INJECTION/DEMO</t>
  </si>
  <si>
    <t>METOTREXAT EBEWE</t>
  </si>
  <si>
    <t>PRESOLOL</t>
  </si>
  <si>
    <t xml:space="preserve">SOMATULINE AUTOGEL </t>
  </si>
  <si>
    <t>KETOROLAC</t>
  </si>
  <si>
    <t>PROLIA</t>
  </si>
  <si>
    <t>PROLUTEX</t>
  </si>
  <si>
    <t>SOPHAFYLIN</t>
  </si>
  <si>
    <t>ENTIX</t>
  </si>
  <si>
    <t>prašak za suspenziju za injekciju</t>
  </si>
  <si>
    <t>rastvor za injekciju</t>
  </si>
  <si>
    <t>rastvor za kožu</t>
  </si>
  <si>
    <t>rastvor za infuziju</t>
  </si>
  <si>
    <t>injekcija</t>
  </si>
  <si>
    <t>rastvor za injekciju/ infuziju</t>
  </si>
  <si>
    <t>injekcija/ prašak i rastvarač za rastvor za injekciju/ infuziju</t>
  </si>
  <si>
    <t>rastvor za injekciju u napunjenom injekcionom špricu</t>
  </si>
  <si>
    <t>800.000 i.j. (600.000 i.j.+ 200.000 i.j.)</t>
  </si>
  <si>
    <t>30 mg/ml</t>
  </si>
  <si>
    <t>500 ml (10 %)</t>
  </si>
  <si>
    <t>250 ml 20%</t>
  </si>
  <si>
    <t>0,2 mg/ml</t>
  </si>
  <si>
    <t>50 mg/ml</t>
  </si>
  <si>
    <t>100 mg/2 ml</t>
  </si>
  <si>
    <t>50 mg</t>
  </si>
  <si>
    <t>500 ml (5%)</t>
  </si>
  <si>
    <t>500 ml (10%)</t>
  </si>
  <si>
    <t>500 ml (8,6 g/l + 0,3 g/l+ 0,33 g/l)</t>
  </si>
  <si>
    <t>500 ml (9g/l)</t>
  </si>
  <si>
    <t xml:space="preserve"> 40 mg</t>
  </si>
  <si>
    <t>20 mg/1 ml</t>
  </si>
  <si>
    <t>10 mg/2 ml</t>
  </si>
  <si>
    <t>500 mg/5 ml</t>
  </si>
  <si>
    <t>50 mg/2 ml</t>
  </si>
  <si>
    <t>4000 i.j./0,4 ml</t>
  </si>
  <si>
    <t>6000 i.j./0,6 ml</t>
  </si>
  <si>
    <t>8000 i.j./0,8 ml</t>
  </si>
  <si>
    <t>2850 i.j./03 ml</t>
  </si>
  <si>
    <t>3800 i.j./04 ml</t>
  </si>
  <si>
    <t>5700 i.j./06 ml</t>
  </si>
  <si>
    <t>2500 mcg/2 ml</t>
  </si>
  <si>
    <t>20 mg</t>
  </si>
  <si>
    <t>4 mg/ml</t>
  </si>
  <si>
    <t>80 mg/2 ml</t>
  </si>
  <si>
    <t>120 mg/2 ml</t>
  </si>
  <si>
    <t>250 i.j./ml</t>
  </si>
  <si>
    <t>2 ml (40 mg+0,025 mg)</t>
  </si>
  <si>
    <t>2,5 g/5 ml</t>
  </si>
  <si>
    <t>20 mg/2 ml</t>
  </si>
  <si>
    <t>20 mg/ 2ml</t>
  </si>
  <si>
    <t>25 mg/ml</t>
  </si>
  <si>
    <t>5ml</t>
  </si>
  <si>
    <t>5 ml</t>
  </si>
  <si>
    <t>1 mg/ml</t>
  </si>
  <si>
    <t>0.75.ml</t>
  </si>
  <si>
    <t>0.2 ml</t>
  </si>
  <si>
    <t>0.5 ml</t>
  </si>
  <si>
    <t>75 mg/3 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</si>
</sst>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dd\-mmm"/>
    <numFmt numFmtId="165" formatCode="0.0"/>
  </numFmts>
  <fonts count="56">
    <font>
      <sz val="10"/>
      <name val="Arial"/>
      <charset val="134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0"/>
      <name val="Times New Roman"/>
      <family val="1"/>
    </font>
    <font>
      <sz val="10"/>
      <name val="Times New Roman"/>
      <family val="1"/>
    </font>
    <font>
      <sz val="8"/>
      <name val="Arial"/>
      <family val="2"/>
    </font>
    <font>
      <sz val="12"/>
      <name val="Times New Roman"/>
      <family val="1"/>
    </font>
    <font>
      <sz val="8"/>
      <name val="Times New Roman"/>
      <family val="1"/>
    </font>
    <font>
      <b/>
      <sz val="12"/>
      <name val="Times New Roman"/>
      <family val="1"/>
    </font>
    <font>
      <b/>
      <sz val="8"/>
      <name val="Times New Roman"/>
      <family val="1"/>
    </font>
    <font>
      <sz val="10"/>
      <color indexed="8"/>
      <name val="Arial"/>
      <family val="2"/>
    </font>
    <font>
      <i/>
      <sz val="10"/>
      <name val="Arial"/>
      <family val="2"/>
    </font>
    <font>
      <sz val="10"/>
      <color indexed="10"/>
      <name val="Arial"/>
      <family val="2"/>
    </font>
    <font>
      <sz val="10"/>
      <color rgb="FFFF0000"/>
      <name val="Arial"/>
      <family val="2"/>
    </font>
    <font>
      <sz val="10"/>
      <name val="Cambria"/>
      <family val="1"/>
    </font>
    <font>
      <b/>
      <sz val="10"/>
      <name val="Cambria"/>
      <family val="1"/>
    </font>
    <font>
      <b/>
      <sz val="10"/>
      <color indexed="8"/>
      <name val="Arial"/>
      <family val="2"/>
    </font>
    <font>
      <sz val="7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7"/>
      <color indexed="8"/>
      <name val="Times New Roman"/>
      <family val="1"/>
    </font>
    <font>
      <b/>
      <sz val="16"/>
      <name val="Times New Roman"/>
      <family val="1"/>
    </font>
    <font>
      <b/>
      <sz val="20"/>
      <name val="Times New Roman"/>
      <family val="1"/>
    </font>
    <font>
      <i/>
      <sz val="12"/>
      <name val="Times New Roman"/>
      <family val="1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HelveticaPlain"/>
      <charset val="134"/>
    </font>
    <font>
      <sz val="11"/>
      <color indexed="9"/>
      <name val="Calibri"/>
      <family val="2"/>
    </font>
    <font>
      <sz val="10"/>
      <name val="MS Sans Serif"/>
      <family val="2"/>
    </font>
    <font>
      <sz val="10"/>
      <color indexed="9"/>
      <name val="Arial"/>
      <family val="2"/>
    </font>
    <font>
      <b/>
      <sz val="11"/>
      <color indexed="8"/>
      <name val="Arial"/>
      <family val="2"/>
    </font>
    <font>
      <b/>
      <sz val="11"/>
      <color indexed="12"/>
      <name val="Arial"/>
      <family val="2"/>
    </font>
    <font>
      <b/>
      <sz val="18"/>
      <color indexed="56"/>
      <name val="Cambria"/>
      <family val="1"/>
    </font>
    <font>
      <sz val="10"/>
      <color indexed="19"/>
      <name val="Arial"/>
      <family val="2"/>
    </font>
    <font>
      <sz val="10"/>
      <color indexed="17"/>
      <name val="Arial"/>
      <family val="2"/>
    </font>
    <font>
      <sz val="10"/>
      <color indexed="18"/>
      <name val="Arial"/>
      <family val="2"/>
    </font>
    <font>
      <b/>
      <sz val="11"/>
      <color theme="1"/>
      <name val="Calibri"/>
      <family val="2"/>
      <scheme val="minor"/>
    </font>
    <font>
      <b/>
      <sz val="18"/>
      <color indexed="8"/>
      <name val="Cambria"/>
      <family val="1"/>
    </font>
    <font>
      <b/>
      <sz val="15"/>
      <color indexed="8"/>
      <name val="Arial"/>
      <family val="2"/>
    </font>
    <font>
      <b/>
      <sz val="10"/>
      <color indexed="9"/>
      <name val="Arial"/>
      <family val="2"/>
    </font>
    <font>
      <sz val="8"/>
      <name val="Calibri"/>
      <family val="2"/>
      <scheme val="minor"/>
    </font>
    <font>
      <b/>
      <sz val="10"/>
      <color indexed="10"/>
      <name val="Arial"/>
      <family val="2"/>
    </font>
    <font>
      <i/>
      <sz val="11"/>
      <color indexed="23"/>
      <name val="Calibri"/>
      <family val="2"/>
    </font>
    <font>
      <b/>
      <sz val="13"/>
      <color indexed="8"/>
      <name val="Arial"/>
      <family val="2"/>
    </font>
    <font>
      <u/>
      <sz val="11"/>
      <color indexed="12"/>
      <name val="Calibri"/>
      <family val="2"/>
    </font>
    <font>
      <b/>
      <sz val="8"/>
      <color theme="1" tint="0.14990691854609822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sz val="10"/>
      <color rgb="FF333333"/>
      <name val="Arial"/>
      <family val="2"/>
    </font>
    <font>
      <i/>
      <u/>
      <sz val="10"/>
      <name val="Arial"/>
      <family val="2"/>
    </font>
    <font>
      <sz val="10"/>
      <color theme="1"/>
      <name val="Arial"/>
      <family val="2"/>
    </font>
    <font>
      <sz val="12"/>
      <name val="Arial"/>
      <family val="2"/>
    </font>
    <font>
      <b/>
      <sz val="9"/>
      <name val="Arial"/>
      <family val="2"/>
    </font>
    <font>
      <sz val="10"/>
      <color rgb="FF000000"/>
      <name val="Arial"/>
      <family val="2"/>
    </font>
    <font>
      <b/>
      <u/>
      <sz val="12"/>
      <name val="Times New Roman"/>
      <family val="1"/>
    </font>
    <font>
      <b/>
      <sz val="10"/>
      <name val="Times New Roman"/>
      <family val="1"/>
      <charset val="238"/>
    </font>
  </fonts>
  <fills count="4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42"/>
      </patternFill>
    </fill>
    <fill>
      <patternFill patternType="solid">
        <fgColor indexed="42"/>
        <bgColor indexed="64"/>
      </patternFill>
    </fill>
    <fill>
      <patternFill patternType="solid">
        <fgColor indexed="31"/>
        <bgColor indexed="31"/>
      </patternFill>
    </fill>
    <fill>
      <patternFill patternType="solid">
        <fgColor indexed="22"/>
        <bgColor indexed="22"/>
      </patternFill>
    </fill>
    <fill>
      <patternFill patternType="solid">
        <fgColor indexed="43"/>
        <bgColor indexed="43"/>
      </patternFill>
    </fill>
    <fill>
      <patternFill patternType="solid">
        <fgColor indexed="29"/>
        <bgColor indexed="64"/>
      </patternFill>
    </fill>
    <fill>
      <patternFill patternType="solid">
        <fgColor indexed="27"/>
        <bgColor indexed="27"/>
      </patternFill>
    </fill>
    <fill>
      <patternFill patternType="solid">
        <fgColor indexed="4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62"/>
        <bgColor indexed="64"/>
      </patternFill>
    </fill>
    <fill>
      <patternFill patternType="lightUp">
        <fgColor indexed="9"/>
        <bgColor indexed="26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6"/>
        <bgColor indexed="26"/>
      </patternFill>
    </fill>
    <fill>
      <patternFill patternType="solid">
        <fgColor indexed="42"/>
        <bgColor indexed="42"/>
      </patternFill>
    </fill>
    <fill>
      <patternFill patternType="solid">
        <fgColor indexed="5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indexed="44"/>
        <bgColor indexed="44"/>
      </patternFill>
    </fill>
    <fill>
      <patternFill patternType="solid">
        <fgColor indexed="55"/>
        <bgColor indexed="55"/>
      </patternFill>
    </fill>
    <fill>
      <patternFill patternType="solid">
        <fgColor indexed="8"/>
        <bgColor indexed="8"/>
      </patternFill>
    </fill>
    <fill>
      <patternFill patternType="solid">
        <fgColor indexed="47"/>
        <bgColor indexed="47"/>
      </patternFill>
    </fill>
    <fill>
      <patternFill patternType="solid">
        <fgColor indexed="30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lightUp">
        <fgColor indexed="9"/>
        <bgColor indexed="27"/>
      </patternFill>
    </fill>
    <fill>
      <patternFill patternType="solid">
        <fgColor theme="4" tint="0.7999206518753624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indexed="54"/>
      </top>
      <bottom style="double">
        <color indexed="5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double">
        <color indexed="11"/>
      </left>
      <right style="double">
        <color indexed="11"/>
      </right>
      <top style="double">
        <color indexed="11"/>
      </top>
      <bottom style="double">
        <color indexed="11"/>
      </bottom>
      <diagonal/>
    </border>
    <border>
      <left style="thin">
        <color indexed="62"/>
      </left>
      <right style="thin">
        <color indexed="62"/>
      </right>
      <top style="thin">
        <color indexed="62"/>
      </top>
      <bottom style="thin">
        <color indexed="62"/>
      </bottom>
      <diagonal/>
    </border>
    <border>
      <left/>
      <right/>
      <top/>
      <bottom style="medium">
        <color indexed="31"/>
      </bottom>
      <diagonal/>
    </border>
    <border>
      <left style="thin">
        <color indexed="31"/>
      </left>
      <right style="thin">
        <color indexed="62"/>
      </right>
      <top style="thin">
        <color indexed="31"/>
      </top>
      <bottom style="thin">
        <color indexed="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54"/>
      </bottom>
      <diagonal/>
    </border>
    <border>
      <left style="thin">
        <color indexed="30"/>
      </left>
      <right style="thin">
        <color indexed="30"/>
      </right>
      <top style="thin">
        <color indexed="30"/>
      </top>
      <bottom style="thin">
        <color indexed="30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/>
      <bottom style="thick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85">
    <xf numFmtId="0" fontId="0" fillId="0" borderId="0"/>
    <xf numFmtId="0" fontId="25" fillId="3" borderId="0" applyNumberFormat="0" applyBorder="0" applyAlignment="0" applyProtection="0"/>
    <xf numFmtId="0" fontId="25" fillId="16" borderId="0" applyNumberFormat="0" applyBorder="0" applyAlignment="0" applyProtection="0"/>
    <xf numFmtId="0" fontId="10" fillId="0" borderId="0"/>
    <xf numFmtId="0" fontId="25" fillId="12" borderId="0" applyNumberFormat="0" applyBorder="0" applyAlignment="0" applyProtection="0"/>
    <xf numFmtId="0" fontId="25" fillId="14" borderId="0" applyNumberFormat="0" applyBorder="0" applyAlignment="0" applyProtection="0"/>
    <xf numFmtId="0" fontId="25" fillId="17" borderId="0" applyNumberFormat="0" applyBorder="0" applyAlignment="0" applyProtection="0"/>
    <xf numFmtId="0" fontId="46" fillId="0" borderId="0"/>
    <xf numFmtId="0" fontId="25" fillId="8" borderId="0" applyNumberFormat="0" applyBorder="0" applyAlignment="0" applyProtection="0"/>
    <xf numFmtId="0" fontId="25" fillId="15" borderId="0" applyNumberFormat="0" applyBorder="0" applyAlignment="0" applyProtection="0"/>
    <xf numFmtId="0" fontId="25" fillId="3" borderId="0" applyNumberFormat="0" applyBorder="0" applyAlignment="0" applyProtection="0"/>
    <xf numFmtId="0" fontId="46" fillId="0" borderId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30" fillId="0" borderId="12" applyNumberFormat="0" applyFill="0" applyAlignment="0" applyProtection="0"/>
    <xf numFmtId="0" fontId="25" fillId="10" borderId="0" applyNumberFormat="0" applyBorder="0" applyAlignment="0" applyProtection="0"/>
    <xf numFmtId="0" fontId="34" fillId="25" borderId="0" applyNumberFormat="0" applyBorder="0" applyAlignment="0" applyProtection="0"/>
    <xf numFmtId="0" fontId="25" fillId="11" borderId="0" applyNumberFormat="0" applyBorder="0" applyAlignment="0" applyProtection="0"/>
    <xf numFmtId="0" fontId="16" fillId="0" borderId="5" applyNumberFormat="0" applyFill="0" applyAlignment="0" applyProtection="0"/>
    <xf numFmtId="0" fontId="27" fillId="18" borderId="0" applyNumberFormat="0" applyBorder="0" applyAlignment="0" applyProtection="0"/>
    <xf numFmtId="0" fontId="25" fillId="8" borderId="0" applyNumberFormat="0" applyBorder="0" applyAlignment="0" applyProtection="0"/>
    <xf numFmtId="0" fontId="33" fillId="24" borderId="0" applyNumberFormat="0" applyBorder="0" applyAlignment="0" applyProtection="0"/>
    <xf numFmtId="0" fontId="25" fillId="17" borderId="0" applyNumberFormat="0" applyBorder="0" applyAlignment="0" applyProtection="0"/>
    <xf numFmtId="0" fontId="25" fillId="26" borderId="0" applyNumberFormat="0" applyBorder="0" applyAlignment="0" applyProtection="0"/>
    <xf numFmtId="0" fontId="25" fillId="17" borderId="0" applyNumberFormat="0" applyBorder="0" applyAlignment="0" applyProtection="0"/>
    <xf numFmtId="0" fontId="25" fillId="4" borderId="0" applyNumberFormat="0" applyBorder="0" applyAlignment="0" applyProtection="0"/>
    <xf numFmtId="0" fontId="32" fillId="0" borderId="0" applyNumberFormat="0" applyFill="0" applyBorder="0" applyAlignment="0" applyProtection="0"/>
    <xf numFmtId="0" fontId="27" fillId="27" borderId="0" applyNumberFormat="0" applyBorder="0" applyAlignment="0" applyProtection="0"/>
    <xf numFmtId="0" fontId="24" fillId="0" borderId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11" borderId="0" applyNumberFormat="0" applyBorder="0" applyAlignment="0" applyProtection="0"/>
    <xf numFmtId="0" fontId="25" fillId="3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30" fillId="0" borderId="0" applyNumberFormat="0" applyFill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37" fillId="0" borderId="0" applyNumberFormat="0" applyFill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33" fillId="24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7" fillId="29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16" borderId="0" applyNumberFormat="0" applyBorder="0" applyAlignment="0" applyProtection="0"/>
    <xf numFmtId="0" fontId="25" fillId="21" borderId="0" applyNumberFormat="0" applyBorder="0" applyAlignment="0" applyProtection="0"/>
    <xf numFmtId="0" fontId="25" fillId="26" borderId="0" applyNumberFormat="0" applyBorder="0" applyAlignment="0" applyProtection="0"/>
    <xf numFmtId="0" fontId="25" fillId="21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46" fillId="13" borderId="10" applyNumberFormat="0" applyFont="0" applyAlignment="0" applyProtection="0"/>
    <xf numFmtId="0" fontId="25" fillId="1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7" fillId="33" borderId="0" applyNumberFormat="0" applyBorder="0" applyAlignment="0" applyProtection="0"/>
    <xf numFmtId="0" fontId="27" fillId="14" borderId="0" applyNumberFormat="0" applyBorder="0" applyAlignment="0" applyProtection="0"/>
    <xf numFmtId="0" fontId="46" fillId="0" borderId="0"/>
    <xf numFmtId="0" fontId="27" fillId="27" borderId="0" applyNumberFormat="0" applyBorder="0" applyAlignment="0" applyProtection="0"/>
    <xf numFmtId="0" fontId="27" fillId="22" borderId="0" applyNumberFormat="0" applyBorder="0" applyAlignment="0" applyProtection="0"/>
    <xf numFmtId="0" fontId="27" fillId="34" borderId="0" applyNumberFormat="0" applyBorder="0" applyAlignment="0" applyProtection="0"/>
    <xf numFmtId="0" fontId="25" fillId="11" borderId="0" applyNumberFormat="0" applyBorder="0" applyAlignment="0" applyProtection="0"/>
    <xf numFmtId="0" fontId="27" fillId="29" borderId="0" applyNumberFormat="0" applyBorder="0" applyAlignment="0" applyProtection="0"/>
    <xf numFmtId="0" fontId="27" fillId="19" borderId="0" applyNumberFormat="0" applyBorder="0" applyAlignment="0" applyProtection="0"/>
    <xf numFmtId="0" fontId="24" fillId="0" borderId="0"/>
    <xf numFmtId="0" fontId="25" fillId="24" borderId="0" applyNumberFormat="0" applyBorder="0" applyAlignment="0" applyProtection="0"/>
    <xf numFmtId="0" fontId="27" fillId="30" borderId="0" applyNumberFormat="0" applyBorder="0" applyAlignment="0" applyProtection="0"/>
    <xf numFmtId="0" fontId="27" fillId="23" borderId="0" applyNumberFormat="0" applyBorder="0" applyAlignment="0" applyProtection="0"/>
    <xf numFmtId="0" fontId="27" fillId="22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27" fillId="12" borderId="0" applyNumberFormat="0" applyBorder="0" applyAlignment="0" applyProtection="0"/>
    <xf numFmtId="0" fontId="27" fillId="35" borderId="0" applyNumberFormat="0" applyBorder="0" applyAlignment="0" applyProtection="0"/>
    <xf numFmtId="0" fontId="25" fillId="11" borderId="0" applyNumberFormat="0" applyBorder="0" applyAlignment="0" applyProtection="0"/>
    <xf numFmtId="0" fontId="25" fillId="12" borderId="0" applyNumberFormat="0" applyBorder="0" applyAlignment="0" applyProtection="0"/>
    <xf numFmtId="0" fontId="27" fillId="12" borderId="0" applyNumberFormat="0" applyBorder="0" applyAlignment="0" applyProtection="0"/>
    <xf numFmtId="0" fontId="46" fillId="0" borderId="0"/>
    <xf numFmtId="0" fontId="25" fillId="24" borderId="0" applyNumberFormat="0" applyBorder="0" applyAlignment="0" applyProtection="0"/>
    <xf numFmtId="0" fontId="25" fillId="32" borderId="0" applyNumberFormat="0" applyBorder="0" applyAlignment="0" applyProtection="0"/>
    <xf numFmtId="0" fontId="27" fillId="32" borderId="0" applyNumberFormat="0" applyBorder="0" applyAlignment="0" applyProtection="0"/>
    <xf numFmtId="0" fontId="27" fillId="36" borderId="0" applyNumberFormat="0" applyBorder="0" applyAlignment="0" applyProtection="0"/>
    <xf numFmtId="0" fontId="12" fillId="28" borderId="0" applyNumberFormat="0" applyBorder="0" applyAlignment="0" applyProtection="0"/>
    <xf numFmtId="0" fontId="29" fillId="16" borderId="11" applyNumberFormat="0" applyAlignment="0" applyProtection="0"/>
    <xf numFmtId="0" fontId="46" fillId="0" borderId="0"/>
    <xf numFmtId="0" fontId="41" fillId="0" borderId="0" applyNumberFormat="0" applyFill="0" applyBorder="0" applyAlignment="0" applyProtection="0"/>
    <xf numFmtId="43" fontId="46" fillId="0" borderId="0" applyFont="0" applyFill="0" applyBorder="0" applyAlignment="0" applyProtection="0"/>
    <xf numFmtId="0" fontId="31" fillId="0" borderId="0">
      <alignment horizontal="left" vertical="center" indent="1"/>
    </xf>
    <xf numFmtId="0" fontId="16" fillId="37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46" fillId="0" borderId="0"/>
    <xf numFmtId="0" fontId="42" fillId="0" borderId="0" applyNumberFormat="0" applyFill="0" applyBorder="0" applyAlignment="0" applyProtection="0"/>
    <xf numFmtId="0" fontId="34" fillId="25" borderId="0" applyNumberFormat="0" applyBorder="0" applyAlignment="0" applyProtection="0"/>
    <xf numFmtId="0" fontId="38" fillId="0" borderId="16" applyNumberFormat="0" applyFill="0" applyAlignment="0" applyProtection="0"/>
    <xf numFmtId="0" fontId="43" fillId="0" borderId="19" applyNumberFormat="0" applyFill="0" applyAlignment="0" applyProtection="0"/>
    <xf numFmtId="0" fontId="44" fillId="0" borderId="0" applyNumberFormat="0" applyFill="0" applyBorder="0" applyAlignment="0" applyProtection="0">
      <alignment vertical="top"/>
      <protection locked="0"/>
    </xf>
    <xf numFmtId="0" fontId="35" fillId="4" borderId="13" applyNumberFormat="0" applyAlignment="0" applyProtection="0"/>
    <xf numFmtId="0" fontId="46" fillId="13" borderId="10" applyNumberFormat="0" applyFont="0" applyAlignment="0" applyProtection="0"/>
    <xf numFmtId="0" fontId="46" fillId="13" borderId="10" applyNumberFormat="0" applyFont="0" applyAlignment="0" applyProtection="0"/>
    <xf numFmtId="0" fontId="46" fillId="13" borderId="10" applyNumberFormat="0" applyFont="0" applyAlignment="0" applyProtection="0"/>
    <xf numFmtId="0" fontId="46" fillId="0" borderId="0"/>
    <xf numFmtId="0" fontId="46" fillId="0" borderId="0"/>
    <xf numFmtId="0" fontId="24" fillId="0" borderId="0"/>
    <xf numFmtId="0" fontId="2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10" fillId="0" borderId="0"/>
    <xf numFmtId="0" fontId="28" fillId="0" borderId="0"/>
    <xf numFmtId="0" fontId="28" fillId="0" borderId="0"/>
    <xf numFmtId="0" fontId="46" fillId="0" borderId="0"/>
    <xf numFmtId="0" fontId="28" fillId="0" borderId="0"/>
    <xf numFmtId="0" fontId="28" fillId="0" borderId="0"/>
    <xf numFmtId="0" fontId="46" fillId="0" borderId="0"/>
    <xf numFmtId="0" fontId="28" fillId="0" borderId="0"/>
    <xf numFmtId="0" fontId="46" fillId="0" borderId="0"/>
    <xf numFmtId="0" fontId="46" fillId="0" borderId="0"/>
    <xf numFmtId="0" fontId="46" fillId="0" borderId="0"/>
    <xf numFmtId="0" fontId="24" fillId="0" borderId="0"/>
    <xf numFmtId="0" fontId="24" fillId="0" borderId="0"/>
    <xf numFmtId="0" fontId="46" fillId="0" borderId="0"/>
    <xf numFmtId="0" fontId="10" fillId="0" borderId="0"/>
    <xf numFmtId="0" fontId="24" fillId="0" borderId="0"/>
    <xf numFmtId="0" fontId="24" fillId="0" borderId="0"/>
    <xf numFmtId="0" fontId="46" fillId="0" borderId="0"/>
    <xf numFmtId="0" fontId="10" fillId="0" borderId="0"/>
    <xf numFmtId="0" fontId="46" fillId="0" borderId="0"/>
    <xf numFmtId="0" fontId="46" fillId="0" borderId="0"/>
    <xf numFmtId="0" fontId="46" fillId="0" borderId="0"/>
    <xf numFmtId="0" fontId="46" fillId="24" borderId="15" applyNumberFormat="0" applyFont="0" applyAlignment="0" applyProtection="0"/>
    <xf numFmtId="0" fontId="46" fillId="24" borderId="15" applyNumberFormat="0" applyFont="0" applyAlignment="0" applyProtection="0"/>
    <xf numFmtId="0" fontId="46" fillId="24" borderId="15" applyNumberFormat="0" applyFont="0" applyAlignment="0" applyProtection="0"/>
    <xf numFmtId="0" fontId="46" fillId="24" borderId="15" applyNumberFormat="0" applyFont="0" applyAlignment="0" applyProtection="0"/>
    <xf numFmtId="0" fontId="39" fillId="31" borderId="17" applyNumberFormat="0" applyAlignment="0" applyProtection="0"/>
    <xf numFmtId="0" fontId="45" fillId="38" borderId="18">
      <alignment vertical="center"/>
    </xf>
    <xf numFmtId="0" fontId="40" fillId="0" borderId="18">
      <alignment horizontal="left" vertical="center" wrapText="1"/>
      <protection locked="0"/>
    </xf>
    <xf numFmtId="0" fontId="16" fillId="0" borderId="5" applyNumberFormat="0" applyFill="0" applyAlignment="0" applyProtection="0"/>
    <xf numFmtId="0" fontId="36" fillId="0" borderId="14" applyNumberFormat="0" applyFill="0" applyAlignment="0" applyProtection="0"/>
    <xf numFmtId="0" fontId="12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395">
    <xf numFmtId="0" fontId="0" fillId="0" borderId="0" xfId="0"/>
    <xf numFmtId="0" fontId="2" fillId="0" borderId="1" xfId="0" applyFont="1" applyBorder="1" applyAlignment="1">
      <alignment vertical="top"/>
    </xf>
    <xf numFmtId="0" fontId="0" fillId="0" borderId="1" xfId="0" applyBorder="1"/>
    <xf numFmtId="0" fontId="0" fillId="0" borderId="1" xfId="0" applyBorder="1" applyAlignment="1">
      <alignment horizontal="left" vertical="top"/>
    </xf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4" fillId="0" borderId="1" xfId="0" applyFont="1" applyBorder="1" applyAlignment="1">
      <alignment horizontal="left" wrapText="1"/>
    </xf>
    <xf numFmtId="0" fontId="3" fillId="0" borderId="1" xfId="0" applyFont="1" applyBorder="1" applyAlignment="1">
      <alignment vertical="center"/>
    </xf>
    <xf numFmtId="0" fontId="6" fillId="0" borderId="0" xfId="0" applyFont="1"/>
    <xf numFmtId="0" fontId="7" fillId="0" borderId="0" xfId="0" applyFont="1"/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/>
    </xf>
    <xf numFmtId="0" fontId="7" fillId="0" borderId="1" xfId="0" applyFont="1" applyBorder="1"/>
    <xf numFmtId="0" fontId="9" fillId="0" borderId="0" xfId="0" applyFont="1"/>
    <xf numFmtId="0" fontId="0" fillId="2" borderId="0" xfId="0" applyFill="1"/>
    <xf numFmtId="0" fontId="4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top"/>
    </xf>
    <xf numFmtId="0" fontId="0" fillId="0" borderId="0" xfId="0" applyAlignment="1">
      <alignment horizontal="left"/>
    </xf>
    <xf numFmtId="0" fontId="46" fillId="0" borderId="0" xfId="143"/>
    <xf numFmtId="0" fontId="6" fillId="0" borderId="0" xfId="143" applyFont="1"/>
    <xf numFmtId="0" fontId="14" fillId="0" borderId="0" xfId="143" applyFont="1"/>
    <xf numFmtId="0" fontId="8" fillId="0" borderId="0" xfId="143" applyFont="1"/>
    <xf numFmtId="0" fontId="15" fillId="0" borderId="0" xfId="143" applyFont="1"/>
    <xf numFmtId="0" fontId="16" fillId="0" borderId="5" xfId="18" applyFill="1"/>
    <xf numFmtId="0" fontId="16" fillId="0" borderId="5" xfId="18" applyFill="1" applyAlignment="1">
      <alignment vertical="center" wrapText="1"/>
    </xf>
    <xf numFmtId="0" fontId="16" fillId="0" borderId="5" xfId="18" applyFill="1" applyAlignment="1">
      <alignment horizontal="center" vertical="center" wrapText="1"/>
    </xf>
    <xf numFmtId="0" fontId="4" fillId="0" borderId="0" xfId="143" applyFont="1" applyAlignment="1">
      <alignment horizontal="right"/>
    </xf>
    <xf numFmtId="49" fontId="46" fillId="0" borderId="0" xfId="143" applyNumberFormat="1" applyAlignment="1">
      <alignment vertical="top" wrapText="1"/>
    </xf>
    <xf numFmtId="0" fontId="46" fillId="0" borderId="0" xfId="143" applyAlignment="1">
      <alignment vertical="top" wrapText="1"/>
    </xf>
    <xf numFmtId="0" fontId="4" fillId="0" borderId="0" xfId="95" applyFont="1"/>
    <xf numFmtId="0" fontId="17" fillId="0" borderId="0" xfId="166" applyFont="1"/>
    <xf numFmtId="0" fontId="17" fillId="0" borderId="0" xfId="166" applyFont="1" applyAlignment="1">
      <alignment wrapText="1"/>
    </xf>
    <xf numFmtId="0" fontId="3" fillId="0" borderId="0" xfId="166" applyFont="1" applyAlignment="1">
      <alignment horizontal="left"/>
    </xf>
    <xf numFmtId="0" fontId="4" fillId="0" borderId="3" xfId="166" applyFont="1" applyBorder="1" applyProtection="1">
      <protection locked="0"/>
    </xf>
    <xf numFmtId="0" fontId="4" fillId="0" borderId="0" xfId="166" applyFont="1"/>
    <xf numFmtId="0" fontId="4" fillId="0" borderId="0" xfId="166" applyFont="1" applyAlignment="1">
      <alignment wrapText="1"/>
    </xf>
    <xf numFmtId="0" fontId="4" fillId="0" borderId="1" xfId="95" applyFont="1" applyBorder="1" applyAlignment="1">
      <alignment vertical="center" wrapText="1"/>
    </xf>
    <xf numFmtId="0" fontId="17" fillId="0" borderId="0" xfId="166" applyFont="1" applyAlignment="1">
      <alignment vertical="center"/>
    </xf>
    <xf numFmtId="0" fontId="17" fillId="7" borderId="1" xfId="166" applyFont="1" applyFill="1" applyBorder="1" applyAlignment="1">
      <alignment horizontal="center" vertical="center" wrapText="1"/>
    </xf>
    <xf numFmtId="0" fontId="4" fillId="0" borderId="1" xfId="143" applyFont="1" applyBorder="1" applyProtection="1">
      <protection locked="0"/>
    </xf>
    <xf numFmtId="0" fontId="4" fillId="0" borderId="1" xfId="166" applyFont="1" applyBorder="1" applyAlignment="1" applyProtection="1">
      <alignment horizontal="right"/>
      <protection locked="0"/>
    </xf>
    <xf numFmtId="0" fontId="4" fillId="8" borderId="1" xfId="166" applyFont="1" applyFill="1" applyBorder="1" applyAlignment="1">
      <alignment horizontal="right"/>
    </xf>
    <xf numFmtId="0" fontId="4" fillId="0" borderId="1" xfId="166" applyFont="1" applyBorder="1" applyProtection="1">
      <protection locked="0"/>
    </xf>
    <xf numFmtId="0" fontId="4" fillId="0" borderId="1" xfId="166" applyFont="1" applyBorder="1" applyAlignment="1" applyProtection="1">
      <alignment wrapText="1"/>
      <protection locked="0"/>
    </xf>
    <xf numFmtId="0" fontId="4" fillId="0" borderId="1" xfId="0" applyFont="1" applyBorder="1" applyAlignment="1" applyProtection="1">
      <alignment vertical="center" wrapText="1"/>
      <protection locked="0"/>
    </xf>
    <xf numFmtId="0" fontId="4" fillId="0" borderId="1" xfId="0" applyFont="1" applyBorder="1" applyAlignment="1" applyProtection="1">
      <alignment wrapText="1"/>
      <protection locked="0"/>
    </xf>
    <xf numFmtId="0" fontId="4" fillId="0" borderId="1" xfId="95" applyFont="1" applyBorder="1" applyAlignment="1" applyProtection="1">
      <alignment wrapText="1"/>
      <protection locked="0"/>
    </xf>
    <xf numFmtId="0" fontId="3" fillId="0" borderId="1" xfId="95" applyFont="1" applyBorder="1" applyAlignment="1">
      <alignment horizontal="right" vertical="center"/>
    </xf>
    <xf numFmtId="0" fontId="18" fillId="0" borderId="1" xfId="166" applyFont="1" applyBorder="1" applyAlignment="1">
      <alignment horizontal="right"/>
    </xf>
    <xf numFmtId="0" fontId="18" fillId="8" borderId="1" xfId="166" applyFont="1" applyFill="1" applyBorder="1" applyAlignment="1">
      <alignment horizontal="right"/>
    </xf>
    <xf numFmtId="0" fontId="4" fillId="0" borderId="0" xfId="114" applyFont="1"/>
    <xf numFmtId="165" fontId="17" fillId="0" borderId="0" xfId="166" applyNumberFormat="1" applyFont="1"/>
    <xf numFmtId="0" fontId="6" fillId="0" borderId="0" xfId="166" applyFont="1"/>
    <xf numFmtId="0" fontId="17" fillId="7" borderId="1" xfId="166" applyFont="1" applyFill="1" applyBorder="1" applyAlignment="1">
      <alignment vertical="center" wrapText="1"/>
    </xf>
    <xf numFmtId="0" fontId="4" fillId="0" borderId="0" xfId="143" applyFont="1" applyAlignment="1">
      <alignment wrapText="1"/>
    </xf>
    <xf numFmtId="0" fontId="4" fillId="0" borderId="0" xfId="143" applyFont="1" applyAlignment="1">
      <alignment horizontal="center" wrapText="1"/>
    </xf>
    <xf numFmtId="0" fontId="4" fillId="0" borderId="0" xfId="143" applyFont="1"/>
    <xf numFmtId="0" fontId="3" fillId="0" borderId="0" xfId="143" applyFont="1" applyAlignment="1">
      <alignment horizontal="center" wrapText="1"/>
    </xf>
    <xf numFmtId="0" fontId="17" fillId="7" borderId="1" xfId="0" applyFont="1" applyFill="1" applyBorder="1" applyAlignment="1">
      <alignment horizontal="center" vertical="center" wrapText="1"/>
    </xf>
    <xf numFmtId="0" fontId="0" fillId="0" borderId="1" xfId="0" applyBorder="1" applyAlignment="1" applyProtection="1">
      <alignment horizontal="left" wrapText="1"/>
      <protection locked="0"/>
    </xf>
    <xf numFmtId="0" fontId="4" fillId="0" borderId="1" xfId="0" applyFont="1" applyBorder="1" applyAlignment="1" applyProtection="1">
      <alignment horizontal="center" wrapText="1"/>
      <protection locked="0"/>
    </xf>
    <xf numFmtId="0" fontId="4" fillId="10" borderId="1" xfId="0" applyFont="1" applyFill="1" applyBorder="1" applyAlignment="1" applyProtection="1">
      <alignment horizontal="center" wrapText="1"/>
      <protection locked="0"/>
    </xf>
    <xf numFmtId="0" fontId="4" fillId="8" borderId="1" xfId="0" applyFont="1" applyFill="1" applyBorder="1" applyAlignment="1">
      <alignment horizontal="center" wrapText="1"/>
    </xf>
    <xf numFmtId="0" fontId="3" fillId="7" borderId="1" xfId="0" applyFont="1" applyFill="1" applyBorder="1" applyAlignment="1">
      <alignment horizontal="right" wrapText="1"/>
    </xf>
    <xf numFmtId="0" fontId="18" fillId="10" borderId="1" xfId="0" applyFont="1" applyFill="1" applyBorder="1" applyAlignment="1">
      <alignment horizontal="right" wrapText="1"/>
    </xf>
    <xf numFmtId="0" fontId="18" fillId="10" borderId="1" xfId="0" applyFont="1" applyFill="1" applyBorder="1" applyAlignment="1">
      <alignment horizontal="center" wrapText="1"/>
    </xf>
    <xf numFmtId="0" fontId="18" fillId="8" borderId="1" xfId="0" applyFont="1" applyFill="1" applyBorder="1" applyAlignment="1">
      <alignment horizontal="center" wrapText="1"/>
    </xf>
    <xf numFmtId="0" fontId="4" fillId="0" borderId="0" xfId="166" applyFont="1" applyAlignment="1">
      <alignment horizontal="right"/>
    </xf>
    <xf numFmtId="0" fontId="18" fillId="0" borderId="1" xfId="0" applyFont="1" applyBorder="1" applyAlignment="1">
      <alignment horizontal="center" wrapText="1"/>
    </xf>
    <xf numFmtId="0" fontId="4" fillId="7" borderId="1" xfId="143" applyFont="1" applyFill="1" applyBorder="1" applyAlignment="1">
      <alignment horizontal="center" vertical="center" wrapText="1"/>
    </xf>
    <xf numFmtId="0" fontId="7" fillId="7" borderId="1" xfId="143" applyFont="1" applyFill="1" applyBorder="1" applyAlignment="1">
      <alignment horizontal="center" vertical="center" wrapText="1"/>
    </xf>
    <xf numFmtId="0" fontId="19" fillId="0" borderId="1" xfId="143" applyFont="1" applyBorder="1" applyAlignment="1" applyProtection="1">
      <alignment horizontal="center" vertical="center" wrapText="1"/>
      <protection locked="0"/>
    </xf>
    <xf numFmtId="0" fontId="19" fillId="10" borderId="1" xfId="143" applyFont="1" applyFill="1" applyBorder="1" applyAlignment="1">
      <alignment horizontal="center" vertical="center" wrapText="1"/>
    </xf>
    <xf numFmtId="0" fontId="19" fillId="8" borderId="1" xfId="143" applyFont="1" applyFill="1" applyBorder="1" applyAlignment="1">
      <alignment horizontal="center" vertical="center" wrapText="1"/>
    </xf>
    <xf numFmtId="0" fontId="4" fillId="7" borderId="1" xfId="143" applyFont="1" applyFill="1" applyBorder="1" applyAlignment="1">
      <alignment horizontal="center" vertical="top" wrapText="1"/>
    </xf>
    <xf numFmtId="0" fontId="4" fillId="7" borderId="1" xfId="143" applyFont="1" applyFill="1" applyBorder="1" applyAlignment="1">
      <alignment horizontal="center" vertical="center"/>
    </xf>
    <xf numFmtId="0" fontId="3" fillId="7" borderId="1" xfId="143" applyFont="1" applyFill="1" applyBorder="1" applyAlignment="1">
      <alignment horizontal="right"/>
    </xf>
    <xf numFmtId="0" fontId="18" fillId="10" borderId="1" xfId="143" applyFont="1" applyFill="1" applyBorder="1" applyAlignment="1">
      <alignment horizontal="center" vertical="center"/>
    </xf>
    <xf numFmtId="0" fontId="18" fillId="10" borderId="1" xfId="143" applyFont="1" applyFill="1" applyBorder="1" applyAlignment="1">
      <alignment horizontal="center" vertical="center" wrapText="1"/>
    </xf>
    <xf numFmtId="0" fontId="18" fillId="8" borderId="1" xfId="143" applyFont="1" applyFill="1" applyBorder="1" applyAlignment="1">
      <alignment horizontal="center" vertical="center" wrapText="1"/>
    </xf>
    <xf numFmtId="0" fontId="4" fillId="0" borderId="0" xfId="143" applyFont="1" applyAlignment="1">
      <alignment horizontal="center"/>
    </xf>
    <xf numFmtId="0" fontId="19" fillId="0" borderId="1" xfId="143" applyFont="1" applyBorder="1" applyAlignment="1" applyProtection="1">
      <alignment horizontal="center" vertical="center"/>
      <protection locked="0"/>
    </xf>
    <xf numFmtId="0" fontId="19" fillId="8" borderId="1" xfId="143" applyFont="1" applyFill="1" applyBorder="1" applyAlignment="1">
      <alignment horizontal="center" vertical="center"/>
    </xf>
    <xf numFmtId="0" fontId="19" fillId="0" borderId="1" xfId="143" applyFont="1" applyBorder="1" applyAlignment="1">
      <alignment horizontal="center" vertical="center" wrapText="1"/>
    </xf>
    <xf numFmtId="0" fontId="18" fillId="8" borderId="1" xfId="143" applyFont="1" applyFill="1" applyBorder="1" applyAlignment="1">
      <alignment horizontal="center" vertical="center"/>
    </xf>
    <xf numFmtId="0" fontId="17" fillId="0" borderId="0" xfId="0" applyFont="1"/>
    <xf numFmtId="0" fontId="17" fillId="0" borderId="0" xfId="166" applyFont="1" applyAlignment="1">
      <alignment horizontal="left"/>
    </xf>
    <xf numFmtId="0" fontId="17" fillId="7" borderId="1" xfId="166" applyFont="1" applyFill="1" applyBorder="1" applyAlignment="1">
      <alignment horizontal="center" vertical="center"/>
    </xf>
    <xf numFmtId="0" fontId="17" fillId="7" borderId="1" xfId="166" applyFont="1" applyFill="1" applyBorder="1" applyAlignment="1">
      <alignment horizontal="left" vertical="center"/>
    </xf>
    <xf numFmtId="164" fontId="17" fillId="7" borderId="1" xfId="166" applyNumberFormat="1" applyFont="1" applyFill="1" applyBorder="1" applyAlignment="1">
      <alignment horizontal="center" vertical="center"/>
    </xf>
    <xf numFmtId="0" fontId="17" fillId="7" borderId="1" xfId="166" applyFont="1" applyFill="1" applyBorder="1" applyAlignment="1" applyProtection="1">
      <alignment horizontal="left" vertical="center"/>
      <protection locked="0"/>
    </xf>
    <xf numFmtId="0" fontId="17" fillId="7" borderId="1" xfId="166" applyFont="1" applyFill="1" applyBorder="1" applyAlignment="1" applyProtection="1">
      <alignment horizontal="left" vertical="center" wrapText="1"/>
      <protection locked="0"/>
    </xf>
    <xf numFmtId="0" fontId="17" fillId="7" borderId="1" xfId="166" applyFont="1" applyFill="1" applyBorder="1" applyAlignment="1">
      <alignment vertical="center"/>
    </xf>
    <xf numFmtId="0" fontId="18" fillId="10" borderId="1" xfId="166" applyFont="1" applyFill="1" applyBorder="1" applyAlignment="1">
      <alignment horizontal="right"/>
    </xf>
    <xf numFmtId="3" fontId="20" fillId="0" borderId="0" xfId="164" applyNumberFormat="1" applyFont="1" applyAlignment="1">
      <alignment wrapText="1"/>
    </xf>
    <xf numFmtId="3" fontId="20" fillId="0" borderId="0" xfId="164" applyNumberFormat="1" applyFont="1" applyAlignment="1">
      <alignment horizontal="right" wrapText="1"/>
    </xf>
    <xf numFmtId="0" fontId="3" fillId="0" borderId="0" xfId="166" applyFont="1"/>
    <xf numFmtId="0" fontId="4" fillId="10" borderId="1" xfId="166" applyFont="1" applyFill="1" applyBorder="1" applyAlignment="1">
      <alignment horizontal="right"/>
    </xf>
    <xf numFmtId="0" fontId="4" fillId="7" borderId="1" xfId="166" applyFont="1" applyFill="1" applyBorder="1" applyAlignment="1">
      <alignment horizontal="right"/>
    </xf>
    <xf numFmtId="0" fontId="4" fillId="0" borderId="1" xfId="166" applyFont="1" applyBorder="1" applyAlignment="1">
      <alignment horizontal="right"/>
    </xf>
    <xf numFmtId="0" fontId="4" fillId="7" borderId="1" xfId="166" applyFont="1" applyFill="1" applyBorder="1" applyAlignment="1" applyProtection="1">
      <alignment horizontal="right"/>
      <protection locked="0"/>
    </xf>
    <xf numFmtId="3" fontId="17" fillId="0" borderId="0" xfId="0" applyNumberFormat="1" applyFont="1"/>
    <xf numFmtId="0" fontId="4" fillId="0" borderId="0" xfId="166" applyFont="1" applyAlignment="1">
      <alignment horizontal="left"/>
    </xf>
    <xf numFmtId="0" fontId="4" fillId="0" borderId="0" xfId="166" applyFont="1" applyProtection="1">
      <protection locked="0"/>
    </xf>
    <xf numFmtId="0" fontId="4" fillId="0" borderId="1" xfId="0" applyFont="1" applyBorder="1" applyAlignment="1" applyProtection="1">
      <alignment horizontal="right"/>
      <protection locked="0"/>
    </xf>
    <xf numFmtId="0" fontId="4" fillId="0" borderId="1" xfId="0" applyFont="1" applyBorder="1" applyProtection="1">
      <protection locked="0"/>
    </xf>
    <xf numFmtId="0" fontId="6" fillId="0" borderId="0" xfId="11" applyFont="1"/>
    <xf numFmtId="0" fontId="4" fillId="0" borderId="0" xfId="11" applyFont="1"/>
    <xf numFmtId="0" fontId="8" fillId="0" borderId="0" xfId="11" applyFont="1"/>
    <xf numFmtId="0" fontId="4" fillId="0" borderId="0" xfId="167" applyFont="1"/>
    <xf numFmtId="0" fontId="4" fillId="0" borderId="0" xfId="167" applyFont="1" applyAlignment="1">
      <alignment horizontal="right"/>
    </xf>
    <xf numFmtId="0" fontId="3" fillId="0" borderId="1" xfId="167" applyFont="1" applyBorder="1" applyAlignment="1">
      <alignment horizontal="left" vertical="center" wrapText="1"/>
    </xf>
    <xf numFmtId="0" fontId="3" fillId="0" borderId="1" xfId="167" applyFont="1" applyBorder="1" applyAlignment="1">
      <alignment horizontal="center" vertical="center" wrapText="1"/>
    </xf>
    <xf numFmtId="0" fontId="4" fillId="0" borderId="1" xfId="167" applyFont="1" applyBorder="1"/>
    <xf numFmtId="0" fontId="4" fillId="2" borderId="1" xfId="167" applyFont="1" applyFill="1" applyBorder="1"/>
    <xf numFmtId="0" fontId="3" fillId="2" borderId="1" xfId="11" applyFont="1" applyFill="1" applyBorder="1"/>
    <xf numFmtId="0" fontId="4" fillId="0" borderId="1" xfId="11" applyFont="1" applyBorder="1"/>
    <xf numFmtId="0" fontId="3" fillId="0" borderId="1" xfId="11" applyFont="1" applyBorder="1"/>
    <xf numFmtId="0" fontId="3" fillId="2" borderId="1" xfId="167" applyFont="1" applyFill="1" applyBorder="1"/>
    <xf numFmtId="0" fontId="3" fillId="0" borderId="1" xfId="167" applyFont="1" applyBorder="1"/>
    <xf numFmtId="0" fontId="3" fillId="0" borderId="0" xfId="11" applyFont="1"/>
    <xf numFmtId="0" fontId="9" fillId="0" borderId="0" xfId="0" applyFont="1" applyAlignment="1">
      <alignment horizontal="left"/>
    </xf>
    <xf numFmtId="0" fontId="9" fillId="0" borderId="0" xfId="167" applyFont="1" applyAlignment="1">
      <alignment horizontal="right"/>
    </xf>
    <xf numFmtId="0" fontId="9" fillId="0" borderId="0" xfId="11" applyFont="1"/>
    <xf numFmtId="0" fontId="9" fillId="0" borderId="0" xfId="167" applyFont="1" applyAlignment="1">
      <alignment horizontal="right" vertical="top"/>
    </xf>
    <xf numFmtId="0" fontId="9" fillId="0" borderId="0" xfId="0" applyFont="1" applyAlignment="1">
      <alignment horizontal="left" vertical="top"/>
    </xf>
    <xf numFmtId="0" fontId="9" fillId="0" borderId="0" xfId="0" applyFont="1" applyAlignment="1">
      <alignment vertical="top"/>
    </xf>
    <xf numFmtId="0" fontId="7" fillId="0" borderId="0" xfId="0" applyFont="1" applyAlignment="1">
      <alignment vertical="top"/>
    </xf>
    <xf numFmtId="0" fontId="9" fillId="0" borderId="0" xfId="95" applyFont="1" applyAlignment="1">
      <alignment wrapText="1"/>
    </xf>
    <xf numFmtId="0" fontId="9" fillId="0" borderId="0" xfId="143" applyFont="1"/>
    <xf numFmtId="0" fontId="8" fillId="0" borderId="0" xfId="0" applyFont="1" applyAlignment="1">
      <alignment horizontal="center"/>
    </xf>
    <xf numFmtId="0" fontId="0" fillId="5" borderId="1" xfId="0" applyFill="1" applyBorder="1" applyAlignment="1">
      <alignment horizontal="center" vertical="center"/>
    </xf>
    <xf numFmtId="0" fontId="23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3" fillId="0" borderId="0" xfId="143" applyFont="1"/>
    <xf numFmtId="0" fontId="18" fillId="0" borderId="0" xfId="143" applyFont="1"/>
    <xf numFmtId="0" fontId="18" fillId="0" borderId="0" xfId="143" applyFont="1" applyAlignment="1">
      <alignment wrapText="1"/>
    </xf>
    <xf numFmtId="0" fontId="19" fillId="0" borderId="0" xfId="143" applyFont="1"/>
    <xf numFmtId="0" fontId="2" fillId="0" borderId="0" xfId="0" applyFont="1" applyAlignment="1">
      <alignment vertical="top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justify" vertical="top"/>
    </xf>
    <xf numFmtId="0" fontId="0" fillId="0" borderId="1" xfId="0" applyBorder="1" applyAlignment="1">
      <alignment horizontal="justify" vertical="top" wrapText="1"/>
    </xf>
    <xf numFmtId="0" fontId="9" fillId="0" borderId="0" xfId="0" applyFont="1" applyAlignment="1">
      <alignment horizontal="left" vertical="top" wrapText="1"/>
    </xf>
    <xf numFmtId="0" fontId="46" fillId="0" borderId="0" xfId="0" applyFont="1"/>
    <xf numFmtId="0" fontId="34" fillId="25" borderId="0" xfId="16"/>
    <xf numFmtId="0" fontId="34" fillId="25" borderId="0" xfId="16" applyBorder="1"/>
    <xf numFmtId="0" fontId="34" fillId="25" borderId="0" xfId="16" applyAlignment="1">
      <alignment horizontal="left" vertical="center"/>
    </xf>
    <xf numFmtId="49" fontId="34" fillId="25" borderId="0" xfId="16" applyNumberFormat="1" applyAlignment="1">
      <alignment horizontal="left"/>
    </xf>
    <xf numFmtId="49" fontId="34" fillId="25" borderId="0" xfId="16" applyNumberFormat="1" applyAlignment="1"/>
    <xf numFmtId="49" fontId="46" fillId="0" borderId="0" xfId="0" applyNumberFormat="1" applyFont="1"/>
    <xf numFmtId="49" fontId="46" fillId="0" borderId="0" xfId="0" applyNumberFormat="1" applyFont="1" applyAlignment="1">
      <alignment horizontal="center" vertical="center"/>
    </xf>
    <xf numFmtId="0" fontId="2" fillId="0" borderId="0" xfId="0" applyFont="1"/>
    <xf numFmtId="49" fontId="2" fillId="0" borderId="0" xfId="0" applyNumberFormat="1" applyFont="1"/>
    <xf numFmtId="0" fontId="13" fillId="0" borderId="0" xfId="0" applyFont="1"/>
    <xf numFmtId="0" fontId="9" fillId="0" borderId="0" xfId="95" applyFont="1" applyAlignment="1">
      <alignment vertical="top" wrapText="1"/>
    </xf>
    <xf numFmtId="0" fontId="9" fillId="0" borderId="0" xfId="143" applyFont="1" applyAlignment="1">
      <alignment vertical="top" wrapText="1"/>
    </xf>
    <xf numFmtId="49" fontId="46" fillId="0" borderId="0" xfId="0" applyNumberFormat="1" applyFont="1" applyAlignment="1">
      <alignment horizontal="center" vertical="center" wrapText="1"/>
    </xf>
    <xf numFmtId="49" fontId="46" fillId="0" borderId="20" xfId="0" applyNumberFormat="1" applyFont="1" applyBorder="1"/>
    <xf numFmtId="0" fontId="2" fillId="6" borderId="20" xfId="0" applyFont="1" applyFill="1" applyBorder="1"/>
    <xf numFmtId="0" fontId="46" fillId="2" borderId="20" xfId="0" applyFont="1" applyFill="1" applyBorder="1"/>
    <xf numFmtId="0" fontId="46" fillId="0" borderId="20" xfId="0" applyFont="1" applyBorder="1"/>
    <xf numFmtId="0" fontId="46" fillId="5" borderId="20" xfId="0" applyFont="1" applyFill="1" applyBorder="1"/>
    <xf numFmtId="0" fontId="46" fillId="0" borderId="0" xfId="0" applyFont="1" applyAlignment="1">
      <alignment wrapText="1"/>
    </xf>
    <xf numFmtId="0" fontId="34" fillId="25" borderId="0" xfId="16" applyNumberFormat="1" applyAlignment="1">
      <alignment wrapText="1"/>
    </xf>
    <xf numFmtId="0" fontId="34" fillId="25" borderId="0" xfId="16" applyAlignment="1">
      <alignment wrapText="1"/>
    </xf>
    <xf numFmtId="0" fontId="46" fillId="0" borderId="1" xfId="0" applyFont="1" applyBorder="1"/>
    <xf numFmtId="0" fontId="34" fillId="25" borderId="0" xfId="16" applyNumberFormat="1" applyAlignment="1"/>
    <xf numFmtId="0" fontId="34" fillId="25" borderId="0" xfId="16" applyAlignment="1"/>
    <xf numFmtId="0" fontId="2" fillId="0" borderId="0" xfId="0" applyFont="1" applyAlignment="1">
      <alignment wrapText="1"/>
    </xf>
    <xf numFmtId="0" fontId="2" fillId="6" borderId="20" xfId="0" applyFont="1" applyFill="1" applyBorder="1" applyAlignment="1">
      <alignment wrapText="1"/>
    </xf>
    <xf numFmtId="0" fontId="46" fillId="0" borderId="20" xfId="0" applyFont="1" applyBorder="1" applyAlignment="1">
      <alignment wrapText="1"/>
    </xf>
    <xf numFmtId="0" fontId="46" fillId="2" borderId="20" xfId="0" applyFont="1" applyFill="1" applyBorder="1" applyAlignment="1">
      <alignment wrapText="1"/>
    </xf>
    <xf numFmtId="0" fontId="2" fillId="0" borderId="20" xfId="0" applyFont="1" applyBorder="1" applyAlignment="1">
      <alignment wrapText="1"/>
    </xf>
    <xf numFmtId="0" fontId="2" fillId="0" borderId="20" xfId="0" applyFont="1" applyBorder="1"/>
    <xf numFmtId="0" fontId="47" fillId="0" borderId="20" xfId="0" applyFont="1" applyBorder="1"/>
    <xf numFmtId="0" fontId="46" fillId="5" borderId="20" xfId="0" applyFont="1" applyFill="1" applyBorder="1" applyAlignment="1">
      <alignment wrapText="1"/>
    </xf>
    <xf numFmtId="0" fontId="48" fillId="0" borderId="20" xfId="0" applyFont="1" applyBorder="1" applyAlignment="1">
      <alignment wrapText="1"/>
    </xf>
    <xf numFmtId="0" fontId="46" fillId="2" borderId="0" xfId="0" applyFont="1" applyFill="1"/>
    <xf numFmtId="49" fontId="16" fillId="6" borderId="20" xfId="128" applyNumberFormat="1" applyFont="1" applyFill="1" applyBorder="1"/>
    <xf numFmtId="0" fontId="46" fillId="5" borderId="20" xfId="165" applyFill="1" applyBorder="1"/>
    <xf numFmtId="49" fontId="46" fillId="5" borderId="20" xfId="0" applyNumberFormat="1" applyFont="1" applyFill="1" applyBorder="1"/>
    <xf numFmtId="0" fontId="46" fillId="5" borderId="20" xfId="165" applyFill="1" applyBorder="1" applyAlignment="1">
      <alignment wrapText="1"/>
    </xf>
    <xf numFmtId="0" fontId="2" fillId="5" borderId="20" xfId="165" applyFont="1" applyFill="1" applyBorder="1"/>
    <xf numFmtId="0" fontId="49" fillId="5" borderId="20" xfId="0" applyFont="1" applyFill="1" applyBorder="1"/>
    <xf numFmtId="0" fontId="46" fillId="0" borderId="0" xfId="0" applyFont="1" applyAlignment="1">
      <alignment horizontal="center" vertical="center"/>
    </xf>
    <xf numFmtId="0" fontId="34" fillId="25" borderId="0" xfId="16" applyNumberFormat="1" applyBorder="1" applyAlignment="1"/>
    <xf numFmtId="0" fontId="2" fillId="2" borderId="20" xfId="0" applyFont="1" applyFill="1" applyBorder="1"/>
    <xf numFmtId="0" fontId="16" fillId="6" borderId="20" xfId="128" applyFont="1" applyFill="1" applyBorder="1"/>
    <xf numFmtId="49" fontId="34" fillId="25" borderId="0" xfId="16" applyNumberFormat="1" applyBorder="1" applyAlignment="1"/>
    <xf numFmtId="49" fontId="2" fillId="6" borderId="20" xfId="0" applyNumberFormat="1" applyFont="1" applyFill="1" applyBorder="1"/>
    <xf numFmtId="49" fontId="10" fillId="0" borderId="20" xfId="0" applyNumberFormat="1" applyFont="1" applyBorder="1" applyProtection="1">
      <protection locked="0"/>
    </xf>
    <xf numFmtId="49" fontId="46" fillId="2" borderId="20" xfId="0" applyNumberFormat="1" applyFont="1" applyFill="1" applyBorder="1"/>
    <xf numFmtId="49" fontId="2" fillId="6" borderId="20" xfId="0" applyNumberFormat="1" applyFont="1" applyFill="1" applyBorder="1" applyAlignment="1">
      <alignment wrapText="1"/>
    </xf>
    <xf numFmtId="49" fontId="46" fillId="6" borderId="20" xfId="0" applyNumberFormat="1" applyFont="1" applyFill="1" applyBorder="1" applyAlignment="1">
      <alignment wrapText="1"/>
    </xf>
    <xf numFmtId="49" fontId="41" fillId="6" borderId="20" xfId="0" applyNumberFormat="1" applyFont="1" applyFill="1" applyBorder="1" applyAlignment="1">
      <alignment wrapText="1"/>
    </xf>
    <xf numFmtId="49" fontId="46" fillId="6" borderId="20" xfId="0" applyNumberFormat="1" applyFont="1" applyFill="1" applyBorder="1"/>
    <xf numFmtId="49" fontId="10" fillId="0" borderId="20" xfId="0" applyNumberFormat="1" applyFont="1" applyBorder="1" applyAlignment="1" applyProtection="1">
      <alignment readingOrder="1"/>
      <protection locked="0"/>
    </xf>
    <xf numFmtId="49" fontId="2" fillId="0" borderId="20" xfId="0" applyNumberFormat="1" applyFont="1" applyBorder="1"/>
    <xf numFmtId="49" fontId="41" fillId="6" borderId="20" xfId="0" applyNumberFormat="1" applyFont="1" applyFill="1" applyBorder="1"/>
    <xf numFmtId="49" fontId="46" fillId="2" borderId="20" xfId="7" applyNumberFormat="1" applyFill="1" applyBorder="1"/>
    <xf numFmtId="49" fontId="46" fillId="0" borderId="20" xfId="21" applyNumberFormat="1" applyFont="1" applyFill="1" applyBorder="1" applyAlignment="1"/>
    <xf numFmtId="49" fontId="46" fillId="5" borderId="20" xfId="7" applyNumberFormat="1" applyFill="1" applyBorder="1"/>
    <xf numFmtId="49" fontId="46" fillId="0" borderId="20" xfId="7" applyNumberFormat="1" applyBorder="1"/>
    <xf numFmtId="49" fontId="46" fillId="2" borderId="20" xfId="21" applyNumberFormat="1" applyFont="1" applyFill="1" applyBorder="1" applyAlignment="1"/>
    <xf numFmtId="49" fontId="46" fillId="9" borderId="20" xfId="16" applyNumberFormat="1" applyFont="1" applyFill="1" applyBorder="1" applyAlignment="1"/>
    <xf numFmtId="49" fontId="46" fillId="0" borderId="20" xfId="16" applyNumberFormat="1" applyFont="1" applyFill="1" applyBorder="1" applyAlignment="1"/>
    <xf numFmtId="49" fontId="50" fillId="0" borderId="20" xfId="0" applyNumberFormat="1" applyFont="1" applyBorder="1"/>
    <xf numFmtId="49" fontId="10" fillId="2" borderId="20" xfId="128" applyNumberFormat="1" applyFont="1" applyFill="1" applyBorder="1"/>
    <xf numFmtId="49" fontId="2" fillId="6" borderId="20" xfId="128" applyNumberFormat="1" applyFont="1" applyFill="1" applyBorder="1"/>
    <xf numFmtId="49" fontId="10" fillId="0" borderId="20" xfId="128" applyNumberFormat="1" applyFont="1" applyBorder="1"/>
    <xf numFmtId="49" fontId="51" fillId="0" borderId="0" xfId="0" applyNumberFormat="1" applyFont="1"/>
    <xf numFmtId="49" fontId="46" fillId="0" borderId="1" xfId="0" applyNumberFormat="1" applyFont="1" applyBorder="1"/>
    <xf numFmtId="49" fontId="46" fillId="0" borderId="20" xfId="165" applyNumberFormat="1" applyBorder="1"/>
    <xf numFmtId="49" fontId="11" fillId="0" borderId="20" xfId="165" applyNumberFormat="1" applyFont="1" applyBorder="1"/>
    <xf numFmtId="49" fontId="34" fillId="25" borderId="0" xfId="16" applyNumberFormat="1" applyBorder="1" applyAlignment="1">
      <alignment wrapText="1"/>
    </xf>
    <xf numFmtId="0" fontId="34" fillId="25" borderId="0" xfId="16" applyBorder="1" applyAlignment="1">
      <alignment wrapText="1"/>
    </xf>
    <xf numFmtId="49" fontId="46" fillId="0" borderId="20" xfId="0" applyNumberFormat="1" applyFont="1" applyBorder="1" applyAlignment="1">
      <alignment wrapText="1"/>
    </xf>
    <xf numFmtId="49" fontId="46" fillId="5" borderId="20" xfId="0" applyNumberFormat="1" applyFont="1" applyFill="1" applyBorder="1" applyAlignment="1">
      <alignment wrapText="1"/>
    </xf>
    <xf numFmtId="0" fontId="10" fillId="0" borderId="20" xfId="0" applyFont="1" applyBorder="1" applyAlignment="1" applyProtection="1">
      <alignment wrapText="1"/>
      <protection locked="0"/>
    </xf>
    <xf numFmtId="49" fontId="46" fillId="2" borderId="20" xfId="0" applyNumberFormat="1" applyFont="1" applyFill="1" applyBorder="1" applyAlignment="1">
      <alignment wrapText="1"/>
    </xf>
    <xf numFmtId="49" fontId="12" fillId="0" borderId="20" xfId="0" applyNumberFormat="1" applyFont="1" applyBorder="1" applyAlignment="1">
      <alignment wrapText="1"/>
    </xf>
    <xf numFmtId="0" fontId="47" fillId="0" borderId="20" xfId="0" applyFont="1" applyBorder="1" applyAlignment="1">
      <alignment wrapText="1"/>
    </xf>
    <xf numFmtId="49" fontId="2" fillId="0" borderId="0" xfId="0" applyNumberFormat="1" applyFont="1" applyAlignment="1">
      <alignment wrapText="1"/>
    </xf>
    <xf numFmtId="0" fontId="10" fillId="0" borderId="20" xfId="0" applyFont="1" applyBorder="1" applyAlignment="1" applyProtection="1">
      <alignment wrapText="1" readingOrder="1"/>
      <protection locked="0"/>
    </xf>
    <xf numFmtId="49" fontId="2" fillId="0" borderId="20" xfId="0" applyNumberFormat="1" applyFont="1" applyBorder="1" applyAlignment="1">
      <alignment wrapText="1"/>
    </xf>
    <xf numFmtId="0" fontId="52" fillId="6" borderId="20" xfId="0" applyFont="1" applyFill="1" applyBorder="1" applyAlignment="1">
      <alignment wrapText="1"/>
    </xf>
    <xf numFmtId="0" fontId="52" fillId="6" borderId="20" xfId="0" applyFont="1" applyFill="1" applyBorder="1"/>
    <xf numFmtId="0" fontId="46" fillId="0" borderId="20" xfId="163" applyBorder="1" applyAlignment="1">
      <alignment wrapText="1"/>
    </xf>
    <xf numFmtId="49" fontId="5" fillId="5" borderId="20" xfId="0" applyNumberFormat="1" applyFont="1" applyFill="1" applyBorder="1" applyAlignment="1">
      <alignment wrapText="1"/>
    </xf>
    <xf numFmtId="49" fontId="46" fillId="0" borderId="20" xfId="21" applyNumberFormat="1" applyFont="1" applyFill="1" applyBorder="1" applyAlignment="1">
      <alignment wrapText="1"/>
    </xf>
    <xf numFmtId="0" fontId="46" fillId="0" borderId="20" xfId="21" applyFont="1" applyFill="1" applyBorder="1" applyAlignment="1">
      <alignment wrapText="1"/>
    </xf>
    <xf numFmtId="49" fontId="46" fillId="2" borderId="20" xfId="7" applyNumberFormat="1" applyFill="1" applyBorder="1" applyAlignment="1">
      <alignment wrapText="1"/>
    </xf>
    <xf numFmtId="0" fontId="46" fillId="2" borderId="20" xfId="163" applyFill="1" applyBorder="1" applyAlignment="1">
      <alignment wrapText="1"/>
    </xf>
    <xf numFmtId="49" fontId="46" fillId="5" borderId="20" xfId="7" applyNumberFormat="1" applyFill="1" applyBorder="1" applyAlignment="1">
      <alignment wrapText="1"/>
    </xf>
    <xf numFmtId="0" fontId="46" fillId="5" borderId="20" xfId="163" applyFill="1" applyBorder="1" applyAlignment="1">
      <alignment wrapText="1"/>
    </xf>
    <xf numFmtId="49" fontId="46" fillId="0" borderId="20" xfId="7" applyNumberFormat="1" applyBorder="1" applyAlignment="1">
      <alignment wrapText="1"/>
    </xf>
    <xf numFmtId="49" fontId="46" fillId="2" borderId="20" xfId="21" applyNumberFormat="1" applyFont="1" applyFill="1" applyBorder="1" applyAlignment="1">
      <alignment wrapText="1"/>
    </xf>
    <xf numFmtId="49" fontId="46" fillId="9" borderId="20" xfId="16" applyNumberFormat="1" applyFont="1" applyFill="1" applyBorder="1" applyAlignment="1">
      <alignment wrapText="1"/>
    </xf>
    <xf numFmtId="0" fontId="46" fillId="0" borderId="20" xfId="16" applyFont="1" applyFill="1" applyBorder="1" applyAlignment="1">
      <alignment wrapText="1"/>
    </xf>
    <xf numFmtId="49" fontId="46" fillId="0" borderId="20" xfId="16" applyNumberFormat="1" applyFont="1" applyFill="1" applyBorder="1" applyAlignment="1">
      <alignment wrapText="1"/>
    </xf>
    <xf numFmtId="0" fontId="46" fillId="0" borderId="20" xfId="142" applyBorder="1" applyAlignment="1">
      <alignment wrapText="1"/>
    </xf>
    <xf numFmtId="0" fontId="50" fillId="0" borderId="20" xfId="0" applyFont="1" applyBorder="1" applyAlignment="1">
      <alignment wrapText="1"/>
    </xf>
    <xf numFmtId="0" fontId="50" fillId="0" borderId="20" xfId="0" applyFont="1" applyBorder="1"/>
    <xf numFmtId="0" fontId="2" fillId="6" borderId="20" xfId="128" applyFont="1" applyFill="1" applyBorder="1" applyAlignment="1">
      <alignment wrapText="1"/>
    </xf>
    <xf numFmtId="0" fontId="46" fillId="2" borderId="20" xfId="128" applyFill="1" applyBorder="1" applyAlignment="1">
      <alignment wrapText="1"/>
    </xf>
    <xf numFmtId="0" fontId="2" fillId="6" borderId="20" xfId="128" applyFont="1" applyFill="1" applyBorder="1"/>
    <xf numFmtId="49" fontId="46" fillId="2" borderId="20" xfId="128" applyNumberFormat="1" applyFill="1" applyBorder="1"/>
    <xf numFmtId="0" fontId="46" fillId="2" borderId="20" xfId="128" applyFill="1" applyBorder="1"/>
    <xf numFmtId="49" fontId="46" fillId="0" borderId="1" xfId="0" applyNumberFormat="1" applyFont="1" applyBorder="1" applyAlignment="1">
      <alignment wrapText="1"/>
    </xf>
    <xf numFmtId="0" fontId="46" fillId="0" borderId="1" xfId="0" applyFont="1" applyBorder="1" applyAlignment="1">
      <alignment wrapText="1"/>
    </xf>
    <xf numFmtId="0" fontId="46" fillId="2" borderId="1" xfId="0" applyFont="1" applyFill="1" applyBorder="1" applyAlignment="1">
      <alignment wrapText="1"/>
    </xf>
    <xf numFmtId="0" fontId="46" fillId="0" borderId="20" xfId="165" applyBorder="1" applyAlignment="1">
      <alignment wrapText="1"/>
    </xf>
    <xf numFmtId="0" fontId="11" fillId="5" borderId="20" xfId="0" applyFont="1" applyFill="1" applyBorder="1" applyAlignment="1">
      <alignment wrapText="1"/>
    </xf>
    <xf numFmtId="0" fontId="48" fillId="5" borderId="20" xfId="0" applyFont="1" applyFill="1" applyBorder="1" applyAlignment="1">
      <alignment wrapText="1"/>
    </xf>
    <xf numFmtId="0" fontId="53" fillId="0" borderId="20" xfId="0" applyFont="1" applyBorder="1"/>
    <xf numFmtId="0" fontId="46" fillId="0" borderId="0" xfId="0" applyFont="1" applyAlignment="1">
      <alignment vertical="center" wrapText="1"/>
    </xf>
    <xf numFmtId="0" fontId="47" fillId="0" borderId="0" xfId="0" applyFont="1" applyAlignment="1">
      <alignment horizontal="left" vertical="center"/>
    </xf>
    <xf numFmtId="0" fontId="46" fillId="2" borderId="0" xfId="0" applyFont="1" applyFill="1" applyAlignment="1">
      <alignment horizontal="left" vertical="center"/>
    </xf>
    <xf numFmtId="0" fontId="46" fillId="2" borderId="0" xfId="0" applyFont="1" applyFill="1" applyAlignment="1">
      <alignment horizontal="left" vertical="center" wrapText="1"/>
    </xf>
    <xf numFmtId="0" fontId="46" fillId="0" borderId="0" xfId="0" applyFont="1" applyAlignment="1">
      <alignment horizontal="left" vertical="top"/>
    </xf>
    <xf numFmtId="0" fontId="46" fillId="0" borderId="0" xfId="0" applyFont="1" applyAlignment="1">
      <alignment horizontal="left" vertical="top" wrapText="1"/>
    </xf>
    <xf numFmtId="0" fontId="46" fillId="0" borderId="4" xfId="0" applyFont="1" applyBorder="1" applyAlignment="1">
      <alignment horizontal="left" vertical="top" wrapText="1"/>
    </xf>
    <xf numFmtId="0" fontId="46" fillId="5" borderId="0" xfId="0" applyFont="1" applyFill="1" applyAlignment="1">
      <alignment horizontal="left" vertical="top" wrapText="1"/>
    </xf>
    <xf numFmtId="49" fontId="34" fillId="25" borderId="0" xfId="16" applyNumberFormat="1" applyAlignment="1">
      <alignment wrapText="1"/>
    </xf>
    <xf numFmtId="49" fontId="0" fillId="0" borderId="0" xfId="0" applyNumberFormat="1"/>
    <xf numFmtId="0" fontId="18" fillId="0" borderId="0" xfId="166" applyFont="1"/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wrapText="1"/>
    </xf>
    <xf numFmtId="0" fontId="0" fillId="0" borderId="0" xfId="0" pivotButton="1" applyAlignment="1">
      <alignment horizontal="center" vertical="center"/>
    </xf>
    <xf numFmtId="0" fontId="0" fillId="0" borderId="0" xfId="0" pivotButton="1" applyAlignment="1">
      <alignment horizontal="center" vertical="center" wrapText="1"/>
    </xf>
    <xf numFmtId="0" fontId="4" fillId="5" borderId="20" xfId="0" applyFont="1" applyFill="1" applyBorder="1" applyAlignment="1">
      <alignment horizontal="left" wrapText="1"/>
    </xf>
    <xf numFmtId="0" fontId="4" fillId="5" borderId="20" xfId="0" applyFont="1" applyFill="1" applyBorder="1" applyAlignment="1">
      <alignment wrapText="1"/>
    </xf>
    <xf numFmtId="0" fontId="9" fillId="5" borderId="0" xfId="167" applyFont="1" applyFill="1" applyAlignment="1">
      <alignment horizontal="right" vertical="top"/>
    </xf>
    <xf numFmtId="0" fontId="9" fillId="5" borderId="0" xfId="0" applyFont="1" applyFill="1" applyAlignment="1">
      <alignment horizontal="left" vertical="top"/>
    </xf>
    <xf numFmtId="0" fontId="9" fillId="5" borderId="0" xfId="0" applyFont="1" applyFill="1" applyAlignment="1">
      <alignment vertical="top"/>
    </xf>
    <xf numFmtId="0" fontId="9" fillId="5" borderId="0" xfId="0" applyFont="1" applyFill="1"/>
    <xf numFmtId="0" fontId="46" fillId="0" borderId="0" xfId="0" applyFont="1" applyAlignment="1">
      <alignment horizontal="center" vertical="center" wrapText="1"/>
    </xf>
    <xf numFmtId="0" fontId="4" fillId="0" borderId="20" xfId="0" applyFont="1" applyBorder="1" applyAlignment="1">
      <alignment wrapText="1"/>
    </xf>
    <xf numFmtId="0" fontId="0" fillId="0" borderId="0" xfId="0" applyNumberFormat="1"/>
    <xf numFmtId="0" fontId="0" fillId="0" borderId="0" xfId="0" applyAlignment="1">
      <alignment horizontal="center" wrapText="1"/>
    </xf>
    <xf numFmtId="0" fontId="46" fillId="0" borderId="20" xfId="0" applyFont="1" applyBorder="1" applyAlignment="1"/>
    <xf numFmtId="49" fontId="46" fillId="39" borderId="20" xfId="0" applyNumberFormat="1" applyFont="1" applyFill="1" applyBorder="1"/>
    <xf numFmtId="49" fontId="41" fillId="0" borderId="20" xfId="0" applyNumberFormat="1" applyFont="1" applyFill="1" applyBorder="1" applyAlignment="1">
      <alignment wrapText="1"/>
    </xf>
    <xf numFmtId="0" fontId="2" fillId="0" borderId="20" xfId="0" applyFont="1" applyFill="1" applyBorder="1"/>
    <xf numFmtId="0" fontId="46" fillId="0" borderId="20" xfId="0" applyFont="1" applyFill="1" applyBorder="1" applyAlignment="1"/>
    <xf numFmtId="0" fontId="0" fillId="0" borderId="20" xfId="0" applyBorder="1"/>
    <xf numFmtId="0" fontId="4" fillId="0" borderId="0" xfId="0" applyFont="1" applyBorder="1"/>
    <xf numFmtId="0" fontId="0" fillId="0" borderId="0" xfId="0" applyBorder="1"/>
    <xf numFmtId="49" fontId="46" fillId="0" borderId="0" xfId="0" applyNumberFormat="1" applyFont="1" applyBorder="1"/>
    <xf numFmtId="0" fontId="46" fillId="0" borderId="0" xfId="0" applyFont="1" applyBorder="1"/>
    <xf numFmtId="0" fontId="2" fillId="40" borderId="20" xfId="0" applyFont="1" applyFill="1" applyBorder="1"/>
    <xf numFmtId="0" fontId="2" fillId="40" borderId="20" xfId="0" applyFont="1" applyFill="1" applyBorder="1" applyAlignment="1">
      <alignment wrapText="1"/>
    </xf>
    <xf numFmtId="0" fontId="16" fillId="40" borderId="20" xfId="128" applyFont="1" applyFill="1" applyBorder="1"/>
    <xf numFmtId="0" fontId="46" fillId="0" borderId="0" xfId="0" applyFont="1" applyFill="1" applyAlignment="1">
      <alignment horizontal="center" vertical="center"/>
    </xf>
    <xf numFmtId="0" fontId="34" fillId="0" borderId="0" xfId="16" applyNumberFormat="1" applyFill="1" applyBorder="1" applyAlignment="1">
      <alignment wrapText="1"/>
    </xf>
    <xf numFmtId="0" fontId="2" fillId="0" borderId="0" xfId="0" applyFont="1" applyFill="1"/>
    <xf numFmtId="0" fontId="46" fillId="0" borderId="20" xfId="0" applyFont="1" applyFill="1" applyBorder="1"/>
    <xf numFmtId="0" fontId="46" fillId="0" borderId="0" xfId="0" applyFont="1" applyFill="1" applyAlignment="1">
      <alignment wrapText="1"/>
    </xf>
    <xf numFmtId="0" fontId="34" fillId="0" borderId="0" xfId="16" applyNumberFormat="1" applyFill="1" applyAlignment="1">
      <alignment wrapText="1"/>
    </xf>
    <xf numFmtId="0" fontId="46" fillId="0" borderId="1" xfId="0" applyFont="1" applyFill="1" applyBorder="1"/>
    <xf numFmtId="0" fontId="0" fillId="0" borderId="20" xfId="0" applyFill="1" applyBorder="1"/>
    <xf numFmtId="0" fontId="46" fillId="0" borderId="0" xfId="0" applyFont="1" applyFill="1" applyBorder="1"/>
    <xf numFmtId="0" fontId="34" fillId="0" borderId="0" xfId="16" applyNumberFormat="1" applyFill="1" applyAlignment="1"/>
    <xf numFmtId="0" fontId="2" fillId="0" borderId="0" xfId="0" applyFont="1" applyFill="1" applyAlignment="1">
      <alignment wrapText="1"/>
    </xf>
    <xf numFmtId="0" fontId="2" fillId="0" borderId="20" xfId="0" applyFont="1" applyFill="1" applyBorder="1" applyAlignment="1">
      <alignment wrapText="1"/>
    </xf>
    <xf numFmtId="0" fontId="46" fillId="0" borderId="20" xfId="0" applyFont="1" applyFill="1" applyBorder="1" applyAlignment="1">
      <alignment wrapText="1"/>
    </xf>
    <xf numFmtId="0" fontId="0" fillId="0" borderId="0" xfId="0" applyFill="1"/>
    <xf numFmtId="0" fontId="46" fillId="0" borderId="0" xfId="0" applyFont="1" applyFill="1"/>
    <xf numFmtId="0" fontId="46" fillId="0" borderId="20" xfId="165" applyFill="1" applyBorder="1"/>
    <xf numFmtId="0" fontId="46" fillId="0" borderId="20" xfId="165" applyFill="1" applyBorder="1" applyAlignment="1">
      <alignment wrapText="1"/>
    </xf>
    <xf numFmtId="0" fontId="2" fillId="0" borderId="20" xfId="165" applyFont="1" applyFill="1" applyBorder="1"/>
    <xf numFmtId="0" fontId="49" fillId="0" borderId="20" xfId="0" applyFont="1" applyFill="1" applyBorder="1"/>
    <xf numFmtId="49" fontId="34" fillId="0" borderId="0" xfId="16" applyNumberFormat="1" applyFill="1" applyAlignment="1"/>
    <xf numFmtId="0" fontId="46" fillId="0" borderId="21" xfId="0" applyFont="1" applyBorder="1" applyAlignment="1">
      <alignment wrapText="1"/>
    </xf>
    <xf numFmtId="0" fontId="10" fillId="0" borderId="21" xfId="0" applyFont="1" applyBorder="1" applyAlignment="1" applyProtection="1">
      <alignment wrapText="1"/>
      <protection locked="0"/>
    </xf>
    <xf numFmtId="0" fontId="46" fillId="0" borderId="21" xfId="163" applyBorder="1" applyAlignment="1">
      <alignment wrapText="1"/>
    </xf>
    <xf numFmtId="9" fontId="46" fillId="0" borderId="0" xfId="0" applyNumberFormat="1" applyFont="1" applyAlignment="1">
      <alignment horizontal="center" vertical="center" wrapText="1"/>
    </xf>
    <xf numFmtId="9" fontId="34" fillId="25" borderId="0" xfId="16" applyNumberFormat="1" applyBorder="1" applyAlignment="1">
      <alignment horizontal="center"/>
    </xf>
    <xf numFmtId="9" fontId="2" fillId="0" borderId="0" xfId="0" applyNumberFormat="1" applyFont="1" applyAlignment="1">
      <alignment horizontal="center"/>
    </xf>
    <xf numFmtId="9" fontId="46" fillId="0" borderId="0" xfId="0" applyNumberFormat="1" applyFont="1" applyBorder="1" applyAlignment="1">
      <alignment horizontal="center"/>
    </xf>
    <xf numFmtId="9" fontId="0" fillId="0" borderId="0" xfId="0" applyNumberFormat="1" applyAlignment="1">
      <alignment horizontal="center"/>
    </xf>
    <xf numFmtId="0" fontId="4" fillId="0" borderId="20" xfId="167" applyFont="1" applyFill="1" applyBorder="1"/>
    <xf numFmtId="0" fontId="55" fillId="0" borderId="20" xfId="11" applyFont="1" applyFill="1" applyBorder="1"/>
    <xf numFmtId="0" fontId="55" fillId="0" borderId="20" xfId="167" applyFont="1" applyFill="1" applyBorder="1"/>
    <xf numFmtId="0" fontId="4" fillId="0" borderId="20" xfId="11" applyFont="1" applyFill="1" applyBorder="1"/>
    <xf numFmtId="0" fontId="4" fillId="0" borderId="20" xfId="166" applyNumberFormat="1" applyFont="1" applyBorder="1" applyAlignment="1" applyProtection="1">
      <alignment horizontal="right"/>
      <protection locked="0"/>
    </xf>
    <xf numFmtId="0" fontId="4" fillId="0" borderId="20" xfId="166" applyNumberFormat="1" applyFont="1" applyFill="1" applyBorder="1" applyAlignment="1" applyProtection="1">
      <alignment horizontal="right"/>
    </xf>
    <xf numFmtId="0" fontId="4" fillId="0" borderId="20" xfId="166" applyNumberFormat="1" applyFont="1" applyFill="1" applyBorder="1" applyAlignment="1" applyProtection="1">
      <alignment horizontal="right"/>
      <protection locked="0"/>
    </xf>
    <xf numFmtId="0" fontId="4" fillId="0" borderId="20" xfId="166" applyFont="1" applyBorder="1" applyAlignment="1" applyProtection="1">
      <alignment horizontal="right"/>
      <protection locked="0"/>
    </xf>
    <xf numFmtId="0" fontId="7" fillId="0" borderId="20" xfId="0" applyFont="1" applyBorder="1"/>
    <xf numFmtId="0" fontId="7" fillId="0" borderId="20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wrapText="1"/>
    </xf>
    <xf numFmtId="0" fontId="7" fillId="0" borderId="20" xfId="0" applyFont="1" applyBorder="1" applyAlignment="1">
      <alignment wrapText="1"/>
    </xf>
    <xf numFmtId="0" fontId="7" fillId="0" borderId="20" xfId="0" applyFont="1" applyBorder="1" applyAlignment="1">
      <alignment horizontal="left" vertical="center" wrapText="1"/>
    </xf>
    <xf numFmtId="0" fontId="7" fillId="0" borderId="22" xfId="0" applyFont="1" applyBorder="1" applyAlignment="1">
      <alignment wrapText="1"/>
    </xf>
    <xf numFmtId="49" fontId="7" fillId="0" borderId="20" xfId="0" applyNumberFormat="1" applyFont="1" applyBorder="1" applyAlignment="1">
      <alignment horizontal="center" wrapText="1"/>
    </xf>
    <xf numFmtId="49" fontId="7" fillId="0" borderId="22" xfId="0" applyNumberFormat="1" applyFont="1" applyBorder="1" applyAlignment="1">
      <alignment horizontal="center" wrapText="1"/>
    </xf>
    <xf numFmtId="0" fontId="7" fillId="0" borderId="20" xfId="0" applyFont="1" applyBorder="1" applyAlignment="1">
      <alignment horizontal="left" wrapText="1"/>
    </xf>
    <xf numFmtId="0" fontId="7" fillId="0" borderId="20" xfId="0" applyFont="1" applyBorder="1" applyAlignment="1">
      <alignment horizontal="right"/>
    </xf>
    <xf numFmtId="4" fontId="7" fillId="0" borderId="20" xfId="0" applyNumberFormat="1" applyFont="1" applyBorder="1" applyAlignment="1">
      <alignment horizontal="right"/>
    </xf>
    <xf numFmtId="4" fontId="7" fillId="0" borderId="20" xfId="0" applyNumberFormat="1" applyFont="1" applyBorder="1" applyAlignment="1">
      <alignment horizontal="right" vertical="center"/>
    </xf>
    <xf numFmtId="4" fontId="7" fillId="0" borderId="1" xfId="0" applyNumberFormat="1" applyFont="1" applyBorder="1"/>
    <xf numFmtId="4" fontId="9" fillId="0" borderId="1" xfId="0" applyNumberFormat="1" applyFont="1" applyBorder="1" applyAlignment="1">
      <alignment horizontal="center" vertical="center"/>
    </xf>
    <xf numFmtId="4" fontId="4" fillId="0" borderId="20" xfId="0" applyNumberFormat="1" applyFont="1" applyBorder="1"/>
    <xf numFmtId="4" fontId="4" fillId="2" borderId="20" xfId="0" applyNumberFormat="1" applyFont="1" applyFill="1" applyBorder="1"/>
    <xf numFmtId="4" fontId="3" fillId="0" borderId="20" xfId="0" applyNumberFormat="1" applyFont="1" applyBorder="1"/>
    <xf numFmtId="0" fontId="2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18" fillId="0" borderId="1" xfId="166" applyFont="1" applyBorder="1" applyAlignment="1">
      <alignment horizontal="left" vertical="center" wrapText="1"/>
    </xf>
    <xf numFmtId="0" fontId="17" fillId="7" borderId="1" xfId="166" applyFont="1" applyFill="1" applyBorder="1" applyAlignment="1">
      <alignment horizontal="center" vertical="center"/>
    </xf>
    <xf numFmtId="0" fontId="17" fillId="7" borderId="1" xfId="166" applyFont="1" applyFill="1" applyBorder="1" applyAlignment="1">
      <alignment horizontal="center" vertical="center" textRotation="90" wrapText="1"/>
    </xf>
    <xf numFmtId="0" fontId="7" fillId="7" borderId="1" xfId="166" applyFont="1" applyFill="1" applyBorder="1" applyAlignment="1">
      <alignment horizontal="center" vertical="center" wrapText="1"/>
    </xf>
    <xf numFmtId="0" fontId="17" fillId="7" borderId="1" xfId="166" applyFont="1" applyFill="1" applyBorder="1" applyAlignment="1" applyProtection="1">
      <alignment horizontal="center" vertical="center" wrapText="1"/>
      <protection locked="0"/>
    </xf>
    <xf numFmtId="0" fontId="17" fillId="7" borderId="1" xfId="166" applyFont="1" applyFill="1" applyBorder="1" applyAlignment="1">
      <alignment horizontal="left" vertical="center" wrapText="1"/>
    </xf>
    <xf numFmtId="0" fontId="17" fillId="7" borderId="1" xfId="166" applyFont="1" applyFill="1" applyBorder="1" applyAlignment="1">
      <alignment vertical="center" wrapText="1"/>
    </xf>
    <xf numFmtId="0" fontId="17" fillId="7" borderId="1" xfId="166" applyFont="1" applyFill="1" applyBorder="1" applyAlignment="1" applyProtection="1">
      <alignment horizontal="left" vertical="center"/>
      <protection locked="0"/>
    </xf>
    <xf numFmtId="0" fontId="17" fillId="7" borderId="1" xfId="166" applyFont="1" applyFill="1" applyBorder="1" applyAlignment="1">
      <alignment horizontal="left" vertical="center"/>
    </xf>
    <xf numFmtId="0" fontId="3" fillId="0" borderId="0" xfId="95" applyFont="1" applyAlignment="1">
      <alignment horizontal="left" wrapText="1"/>
    </xf>
    <xf numFmtId="0" fontId="7" fillId="7" borderId="1" xfId="166" applyFont="1" applyFill="1" applyBorder="1" applyAlignment="1">
      <alignment horizontal="center" vertical="center"/>
    </xf>
    <xf numFmtId="0" fontId="17" fillId="7" borderId="1" xfId="166" applyFont="1" applyFill="1" applyBorder="1" applyAlignment="1">
      <alignment horizontal="center" vertical="center" wrapText="1"/>
    </xf>
    <xf numFmtId="0" fontId="7" fillId="7" borderId="6" xfId="166" applyFont="1" applyFill="1" applyBorder="1" applyAlignment="1">
      <alignment horizontal="center" vertical="center" wrapText="1"/>
    </xf>
    <xf numFmtId="0" fontId="7" fillId="7" borderId="8" xfId="166" applyFont="1" applyFill="1" applyBorder="1" applyAlignment="1">
      <alignment horizontal="center" vertical="center" wrapText="1"/>
    </xf>
    <xf numFmtId="0" fontId="7" fillId="7" borderId="9" xfId="166" applyFont="1" applyFill="1" applyBorder="1" applyAlignment="1">
      <alignment horizontal="center" vertical="center" wrapText="1"/>
    </xf>
    <xf numFmtId="0" fontId="7" fillId="7" borderId="7" xfId="166" applyFont="1" applyFill="1" applyBorder="1" applyAlignment="1">
      <alignment horizontal="center" vertical="center" wrapText="1"/>
    </xf>
    <xf numFmtId="0" fontId="7" fillId="7" borderId="3" xfId="166" applyFont="1" applyFill="1" applyBorder="1" applyAlignment="1">
      <alignment horizontal="center" vertical="center" wrapText="1"/>
    </xf>
    <xf numFmtId="0" fontId="7" fillId="7" borderId="2" xfId="166" applyFont="1" applyFill="1" applyBorder="1" applyAlignment="1">
      <alignment horizontal="center" vertical="center" wrapText="1"/>
    </xf>
    <xf numFmtId="0" fontId="3" fillId="0" borderId="3" xfId="166" applyFont="1" applyBorder="1" applyAlignment="1" applyProtection="1">
      <alignment horizontal="center"/>
      <protection locked="0"/>
    </xf>
    <xf numFmtId="0" fontId="7" fillId="7" borderId="1" xfId="143" applyFont="1" applyFill="1" applyBorder="1" applyAlignment="1">
      <alignment horizontal="center" vertical="center"/>
    </xf>
    <xf numFmtId="0" fontId="7" fillId="7" borderId="1" xfId="143" applyFont="1" applyFill="1" applyBorder="1" applyAlignment="1">
      <alignment horizontal="center" vertical="center" wrapText="1"/>
    </xf>
    <xf numFmtId="0" fontId="4" fillId="7" borderId="1" xfId="143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 wrapText="1"/>
    </xf>
    <xf numFmtId="0" fontId="4" fillId="0" borderId="0" xfId="143" applyFont="1" applyAlignment="1">
      <alignment horizontal="center"/>
    </xf>
    <xf numFmtId="0" fontId="4" fillId="7" borderId="1" xfId="166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/>
    </xf>
    <xf numFmtId="0" fontId="8" fillId="0" borderId="3" xfId="143" applyFont="1" applyBorder="1" applyAlignment="1" applyProtection="1">
      <alignment horizontal="center"/>
      <protection locked="0"/>
    </xf>
    <xf numFmtId="0" fontId="9" fillId="0" borderId="1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/>
    </xf>
    <xf numFmtId="0" fontId="4" fillId="0" borderId="1" xfId="0" applyFont="1" applyBorder="1" applyAlignment="1">
      <alignment horizontal="center" vertical="center" wrapText="1"/>
    </xf>
  </cellXfs>
  <cellStyles count="185">
    <cellStyle name="20% - Accent1 2" xfId="29"/>
    <cellStyle name="20% - Accent1 2 2" xfId="10"/>
    <cellStyle name="20% - Accent1 3" xfId="30"/>
    <cellStyle name="20% - Accent1 3 2" xfId="31"/>
    <cellStyle name="20% - Accent1 4" xfId="1"/>
    <cellStyle name="20% - Accent1 4 2" xfId="33"/>
    <cellStyle name="20% - Accent2 2" xfId="34"/>
    <cellStyle name="20% - Accent2 2 2" xfId="35"/>
    <cellStyle name="20% - Accent2 3" xfId="22"/>
    <cellStyle name="20% - Accent2 3 2" xfId="37"/>
    <cellStyle name="20% - Accent2 4" xfId="24"/>
    <cellStyle name="20% - Accent2 4 2" xfId="6"/>
    <cellStyle name="20% - Accent3 2" xfId="12"/>
    <cellStyle name="20% - Accent3 2 2" xfId="15"/>
    <cellStyle name="20% - Accent3 3" xfId="13"/>
    <cellStyle name="20% - Accent3 3 2" xfId="39"/>
    <cellStyle name="20% - Accent3 4" xfId="40"/>
    <cellStyle name="20% - Accent3 4 2" xfId="41"/>
    <cellStyle name="20% - Accent4 2" xfId="42"/>
    <cellStyle name="20% - Accent4 2 2" xfId="43"/>
    <cellStyle name="20% - Accent4 3" xfId="44"/>
    <cellStyle name="20% - Accent4 3 2" xfId="45"/>
    <cellStyle name="20% - Accent4 4" xfId="46"/>
    <cellStyle name="20% - Accent4 4 2" xfId="47"/>
    <cellStyle name="20% - Accent5 2" xfId="48"/>
    <cellStyle name="20% - Accent5 2 2" xfId="49"/>
    <cellStyle name="20% - Accent5 3" xfId="50"/>
    <cellStyle name="20% - Accent5 3 2" xfId="25"/>
    <cellStyle name="20% - Accent5 4" xfId="52"/>
    <cellStyle name="20% - Accent5 4 2" xfId="53"/>
    <cellStyle name="20% - Accent6 2" xfId="54"/>
    <cellStyle name="20% - Accent6 2 2" xfId="55"/>
    <cellStyle name="20% - Accent6 3" xfId="20"/>
    <cellStyle name="20% - Accent6 3 2" xfId="57"/>
    <cellStyle name="20% - Accent6 4" xfId="58"/>
    <cellStyle name="20% - Accent6 4 2" xfId="8"/>
    <cellStyle name="40% - Accent1 2" xfId="59"/>
    <cellStyle name="40% - Accent1 2 2" xfId="60"/>
    <cellStyle name="40% - Accent1 3" xfId="61"/>
    <cellStyle name="40% - Accent1 3 2" xfId="62"/>
    <cellStyle name="40% - Accent1 4" xfId="36"/>
    <cellStyle name="40% - Accent1 4 2" xfId="63"/>
    <cellStyle name="40% - Accent2 2" xfId="64"/>
    <cellStyle name="40% - Accent2 2 2" xfId="65"/>
    <cellStyle name="40% - Accent2 3" xfId="66"/>
    <cellStyle name="40% - Accent2 3 2" xfId="67"/>
    <cellStyle name="40% - Accent2 4" xfId="5"/>
    <cellStyle name="40% - Accent2 4 2" xfId="68"/>
    <cellStyle name="40% - Accent3 2" xfId="69"/>
    <cellStyle name="40% - Accent3 2 2" xfId="71"/>
    <cellStyle name="40% - Accent3 3" xfId="72"/>
    <cellStyle name="40% - Accent3 3 2" xfId="73"/>
    <cellStyle name="40% - Accent3 4" xfId="74"/>
    <cellStyle name="40% - Accent3 4 2" xfId="75"/>
    <cellStyle name="40% - Accent4 2" xfId="76"/>
    <cellStyle name="40% - Accent4 2 2" xfId="78"/>
    <cellStyle name="40% - Accent4 3" xfId="79"/>
    <cellStyle name="40% - Accent4 3 2" xfId="81"/>
    <cellStyle name="40% - Accent4 4" xfId="77"/>
    <cellStyle name="40% - Accent4 4 2" xfId="83"/>
    <cellStyle name="40% - Accent5 2" xfId="84"/>
    <cellStyle name="40% - Accent5 2 2" xfId="85"/>
    <cellStyle name="40% - Accent5 3" xfId="86"/>
    <cellStyle name="40% - Accent5 3 2" xfId="88"/>
    <cellStyle name="40% - Accent5 4" xfId="80"/>
    <cellStyle name="40% - Accent5 4 2" xfId="2"/>
    <cellStyle name="40% - Accent6 2" xfId="89"/>
    <cellStyle name="40% - Accent6 2 2" xfId="90"/>
    <cellStyle name="40% - Accent6 3" xfId="91"/>
    <cellStyle name="40% - Accent6 3 2" xfId="23"/>
    <cellStyle name="40% - Accent6 4" xfId="82"/>
    <cellStyle name="40% - Accent6 4 2" xfId="92"/>
    <cellStyle name="60% - Accent1 2" xfId="93"/>
    <cellStyle name="60% - Accent2 2" xfId="94"/>
    <cellStyle name="60% - Accent3 2" xfId="19"/>
    <cellStyle name="60% - Accent4 2" xfId="96"/>
    <cellStyle name="60% - Accent5 2" xfId="97"/>
    <cellStyle name="60% - Accent6 2" xfId="98"/>
    <cellStyle name="Accent1 - 20%" xfId="17"/>
    <cellStyle name="Accent1 - 40%" xfId="99"/>
    <cellStyle name="Accent1 - 60%" xfId="100"/>
    <cellStyle name="Accent1 2" xfId="101"/>
    <cellStyle name="Accent2 - 20%" xfId="103"/>
    <cellStyle name="Accent2 - 40%" xfId="4"/>
    <cellStyle name="Accent2 - 60%" xfId="104"/>
    <cellStyle name="Accent2 2" xfId="105"/>
    <cellStyle name="Accent3 - 20%" xfId="107"/>
    <cellStyle name="Accent3 - 40%" xfId="108"/>
    <cellStyle name="Accent3 - 60%" xfId="109"/>
    <cellStyle name="Accent3 2" xfId="110"/>
    <cellStyle name="Accent4 - 20%" xfId="111"/>
    <cellStyle name="Accent4 - 40%" xfId="112"/>
    <cellStyle name="Accent4 - 60%" xfId="113"/>
    <cellStyle name="Accent4 2" xfId="27"/>
    <cellStyle name="Accent5 - 20%" xfId="9"/>
    <cellStyle name="Accent5 - 40%" xfId="32"/>
    <cellStyle name="Accent5 - 60%" xfId="70"/>
    <cellStyle name="Accent5 2" xfId="106"/>
    <cellStyle name="Accent6 - 20%" xfId="115"/>
    <cellStyle name="Accent6 - 40%" xfId="116"/>
    <cellStyle name="Accent6 - 60%" xfId="117"/>
    <cellStyle name="Accent6 2" xfId="118"/>
    <cellStyle name="Bad 2" xfId="119"/>
    <cellStyle name="Calculation 2" xfId="120"/>
    <cellStyle name="Check Cell 2" xfId="122"/>
    <cellStyle name="Comma 2" xfId="123"/>
    <cellStyle name="ContentsHyperlink" xfId="124"/>
    <cellStyle name="Emphasis 1" xfId="125"/>
    <cellStyle name="Emphasis 2" xfId="126"/>
    <cellStyle name="Emphasis 3" xfId="127"/>
    <cellStyle name="Explanatory Text 2" xfId="129"/>
    <cellStyle name="Good" xfId="16" builtinId="26"/>
    <cellStyle name="Good 2" xfId="130"/>
    <cellStyle name="Heading 1 2" xfId="131"/>
    <cellStyle name="Heading 2 2" xfId="132"/>
    <cellStyle name="Heading 3 2" xfId="14"/>
    <cellStyle name="Heading 4 2" xfId="38"/>
    <cellStyle name="Hyperlink 2" xfId="133"/>
    <cellStyle name="Input 2" xfId="134"/>
    <cellStyle name="Linked Cell 2" xfId="135"/>
    <cellStyle name="Linked Cell 2 2" xfId="136"/>
    <cellStyle name="Linked Cell 2 3" xfId="137"/>
    <cellStyle name="Linked Cell 3" xfId="87"/>
    <cellStyle name="Neutral" xfId="21" builtinId="28"/>
    <cellStyle name="Neutral 2" xfId="56"/>
    <cellStyle name="Normal" xfId="0" builtinId="0"/>
    <cellStyle name="Normal 10" xfId="138"/>
    <cellStyle name="Normal 11" xfId="139"/>
    <cellStyle name="Normal 12" xfId="121"/>
    <cellStyle name="Normal 13" xfId="140"/>
    <cellStyle name="Normal 13 2" xfId="180"/>
    <cellStyle name="Normal 14" xfId="141"/>
    <cellStyle name="Normal 15" xfId="142"/>
    <cellStyle name="Normal 2" xfId="143"/>
    <cellStyle name="Normal 2 2" xfId="144"/>
    <cellStyle name="Normal 2 2 2" xfId="145"/>
    <cellStyle name="Normal 2 2 3" xfId="146"/>
    <cellStyle name="Normal 2 3" xfId="147"/>
    <cellStyle name="Normal 2 4" xfId="148"/>
    <cellStyle name="Normal 3" xfId="149"/>
    <cellStyle name="Normal 3 2" xfId="150"/>
    <cellStyle name="Normal 3 2 2" xfId="151"/>
    <cellStyle name="Normal 3 2 3" xfId="152"/>
    <cellStyle name="Normal 3 3" xfId="153"/>
    <cellStyle name="Normal 3 4" xfId="154"/>
    <cellStyle name="Normal 3 5" xfId="28"/>
    <cellStyle name="Normal 3 5 2" xfId="178"/>
    <cellStyle name="Normal 4" xfId="155"/>
    <cellStyle name="Normal 4 2" xfId="156"/>
    <cellStyle name="Normal 4 3" xfId="157"/>
    <cellStyle name="Normal 4 3 2" xfId="181"/>
    <cellStyle name="Normal 5" xfId="158"/>
    <cellStyle name="Normal 5 2" xfId="102"/>
    <cellStyle name="Normal 5 2 2" xfId="179"/>
    <cellStyle name="Normal 5 3" xfId="182"/>
    <cellStyle name="Normal 6" xfId="159"/>
    <cellStyle name="Normal 7" xfId="160"/>
    <cellStyle name="Normal 7 2" xfId="3"/>
    <cellStyle name="Normal 8" xfId="161"/>
    <cellStyle name="Normal 8 2" xfId="183"/>
    <cellStyle name="Normal 9" xfId="162"/>
    <cellStyle name="Normal 9 2" xfId="184"/>
    <cellStyle name="Normál_Izvrsenje-PLAN2011" xfId="114"/>
    <cellStyle name="Normal_normativ kadra _ tabel_1 2" xfId="95"/>
    <cellStyle name="Normal_Normativi_Stampanje" xfId="163"/>
    <cellStyle name="Normal_Sheet1" xfId="7"/>
    <cellStyle name="Normal_Starosne grupe 2007" xfId="164"/>
    <cellStyle name="Normal_TAB DZ 1-10" xfId="165"/>
    <cellStyle name="Normal_TAB DZ 1-10 (1) 2 2" xfId="166"/>
    <cellStyle name="Normal_TAB DZ 1-10_TAB DZ 2009" xfId="11"/>
    <cellStyle name="Normal_TAB DZ 11-20" xfId="128"/>
    <cellStyle name="Normal_TAB DZ 2009" xfId="167"/>
    <cellStyle name="Note 2" xfId="168"/>
    <cellStyle name="Note 2 2" xfId="169"/>
    <cellStyle name="Note 2 3" xfId="170"/>
    <cellStyle name="Note 3" xfId="171"/>
    <cellStyle name="Output 2" xfId="172"/>
    <cellStyle name="Sheet Title" xfId="51"/>
    <cellStyle name="Student Information" xfId="173"/>
    <cellStyle name="Student Information - user entered" xfId="174"/>
    <cellStyle name="Title 2" xfId="26"/>
    <cellStyle name="Total" xfId="18" builtinId="25"/>
    <cellStyle name="Total 2" xfId="175"/>
    <cellStyle name="Total 3" xfId="176"/>
    <cellStyle name="Warning Text 2" xfId="177"/>
  </cellStyles>
  <dxfs count="9">
    <dxf>
      <alignment horizontal="center"/>
    </dxf>
    <dxf>
      <alignment wrapText="1"/>
    </dxf>
    <dxf>
      <alignment wrapText="1"/>
    </dxf>
    <dxf>
      <alignment horizontal="center"/>
    </dxf>
    <dxf>
      <alignment wrapText="1"/>
    </dxf>
    <dxf>
      <alignment vertical="center"/>
    </dxf>
    <dxf>
      <alignment horizontal="center"/>
    </dxf>
    <dxf>
      <alignment vertical="center"/>
    </dxf>
    <dxf>
      <alignment horizontal="center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pivotCacheDefinition" Target="pivotCache/pivotCacheDefinition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323850</xdr:colOff>
      <xdr:row>5</xdr:row>
      <xdr:rowOff>171450</xdr:rowOff>
    </xdr:from>
    <xdr:to>
      <xdr:col>5</xdr:col>
      <xdr:colOff>409575</xdr:colOff>
      <xdr:row>12</xdr:row>
      <xdr:rowOff>190500</xdr:rowOff>
    </xdr:to>
    <xdr:pic>
      <xdr:nvPicPr>
        <xdr:cNvPr id="1153" name="Picture 1">
          <a:extLst>
            <a:ext uri="{FF2B5EF4-FFF2-40B4-BE49-F238E27FC236}">
              <a16:creationId xmlns="" xmlns:a16="http://schemas.microsoft.com/office/drawing/2014/main" id="{00000000-0008-0000-0000-00008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152650" y="1285875"/>
          <a:ext cx="1304925" cy="1381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user" refreshedDate="46156.616721527775" createdVersion="6" refreshedVersion="4" minRefreshableVersion="3" recordCount="979">
  <cacheSource type="worksheet">
    <worksheetSource ref="A1:H1028" sheet="Usluge_po_sluzbama"/>
  </cacheSource>
  <cacheFields count="8">
    <cacheField name="Служба" numFmtId="0">
      <sharedItems containsBlank="1"/>
    </cacheField>
    <cacheField name="Категорије" numFmtId="0">
      <sharedItems containsBlank="1"/>
    </cacheField>
    <cacheField name="Шифра услуге" numFmtId="0">
      <sharedItems containsBlank="1" containsMixedTypes="1" containsNumber="1" containsInteger="1" minValue="1300048" maxValue="1300050" count="445">
        <m/>
        <s v="1100015"/>
        <s v="1100023"/>
        <s v="1100049"/>
        <s v="1100056"/>
        <s v="1000025"/>
        <s v="2200128"/>
        <s v="1100064"/>
        <s v="1100072"/>
        <s v="1100080"/>
        <s v="1100081"/>
        <s v="1200055"/>
        <s v="1000017"/>
        <s v="1200056"/>
        <s v="2200103"/>
        <s v="2200079"/>
        <s v="1000058"/>
        <s v="1000124"/>
        <s v="1000132"/>
        <s v="1000140"/>
        <s v="1000157"/>
        <s v="1000165"/>
        <s v="1000173"/>
        <s v="1000116"/>
        <s v="1200057"/>
        <s v="1000181"/>
        <s v="1000215"/>
        <s v="1000207"/>
        <s v="1100082"/>
        <s v="1100083"/>
        <s v="1100084"/>
        <s v="1100085"/>
        <s v="1100098"/>
        <s v="1100106"/>
        <s v="1100114"/>
        <s v="1100122"/>
        <s v="1900026"/>
        <s v="1900034"/>
        <s v="1900035"/>
        <s v="1900042"/>
        <s v="1900059"/>
        <s v="1900067"/>
        <s v="1700038"/>
        <s v="1700054"/>
        <s v="1700111"/>
        <s v="1700129"/>
        <s v="1700137"/>
        <s v="1700055"/>
        <s v="1700145"/>
        <s v="1700152"/>
        <s v="1800234"/>
        <s v="1800242"/>
        <s v="1000280"/>
        <s v="1000298"/>
        <s v="1900075"/>
        <s v="1900083"/>
        <s v="1900091"/>
        <s v="1900109"/>
        <s v="1900117"/>
        <s v="1100031"/>
        <s v="1100032"/>
        <s v="1100033"/>
        <s v="1100034"/>
        <s v="1300011"/>
        <s v="1300047"/>
        <s v="1300029"/>
        <s v="1300044"/>
        <s v="2200127"/>
        <s v="1300046"/>
        <n v="1300048"/>
        <n v="1300049"/>
        <n v="1300050"/>
        <s v="2200131"/>
        <s v="1300151"/>
        <s v="1300040"/>
        <s v="1300037"/>
        <s v="1300045"/>
        <s v="1300038"/>
        <s v="1300039"/>
        <s v="1300169"/>
        <s v="1300041"/>
        <s v="1300060"/>
        <s v="1300078"/>
        <s v="1300185"/>
        <s v="1300042"/>
        <s v="1300043"/>
        <s v="1300136"/>
        <s v="L031138"/>
        <s v="1300052"/>
        <s v="1300086"/>
        <s v="1300094"/>
        <s v="1300102"/>
        <s v="1300110"/>
        <s v="1300129"/>
        <s v="1300130"/>
        <s v="1300177"/>
        <s v="1200013"/>
        <s v="1200088"/>
        <s v="1200039"/>
        <s v="1200047"/>
        <s v="1200054"/>
        <s v="1200062"/>
        <s v="1200070"/>
        <s v="1000223"/>
        <s v="2200106"/>
        <s v="1200063"/>
        <s v="1200064"/>
        <s v="1200065"/>
        <s v="1000272"/>
        <s v="L000349"/>
        <s v="L012401"/>
        <s v="1000074"/>
        <s v="1700061"/>
        <s v="L000018"/>
        <s v="L000026"/>
        <s v="L000034"/>
        <s v="L000042"/>
        <s v="L014019"/>
        <s v="L014027"/>
        <s v="L014084"/>
        <s v="L014100"/>
        <s v="L014105"/>
        <s v="L014118"/>
        <s v="L014142"/>
        <s v="L014159"/>
        <s v="L014183"/>
        <s v="L014209"/>
        <s v="L030890"/>
        <s v="L014332"/>
        <s v="L014415"/>
        <s v="L014423"/>
        <s v="L014431"/>
        <s v="L014696"/>
        <s v="L014704"/>
        <s v="L014712"/>
        <s v="L014720"/>
        <s v="L014738"/>
        <s v="L014746"/>
        <s v="L014795"/>
        <s v="L015040"/>
        <s v="L015057"/>
        <s v="L015214"/>
        <s v="L015271"/>
        <s v="L001040"/>
        <s v="L001248"/>
        <s v="L001644"/>
        <s v="L000208"/>
        <s v="L000216"/>
        <s v="L000224"/>
        <s v="L000265"/>
        <s v="L000307"/>
        <s v="L002535"/>
        <s v="L000356"/>
        <s v="L000414"/>
        <s v="L002774"/>
        <s v="L000521"/>
        <s v="L000570"/>
        <s v="L000588"/>
        <s v="L000596"/>
        <s v="L000604"/>
        <s v="L000612"/>
        <s v="L000620"/>
        <s v="L000638"/>
        <s v="L000653"/>
        <s v="L000661"/>
        <s v="L000745"/>
        <s v="L008516"/>
        <s v="L006262"/>
        <s v="L001057"/>
        <s v="L001081"/>
        <s v="L001180"/>
        <s v="L001198"/>
        <s v="L001255"/>
        <s v="L001651"/>
        <s v="L001891"/>
        <s v="L001917"/>
        <s v="L002055"/>
        <s v="L002089"/>
        <s v="L002493"/>
        <s v="L002543"/>
        <s v="L002618"/>
        <s v="L002667"/>
        <s v="L002766"/>
        <s v="L002816"/>
        <s v="L002824"/>
        <s v="L002832"/>
        <s v="L002840"/>
        <s v="L002857"/>
        <s v="L002873"/>
        <s v="L003749"/>
        <s v="L003780"/>
        <s v="L003798"/>
        <s v="L003954"/>
        <s v="L003962"/>
        <s v="L004234"/>
        <s v="L004317"/>
        <s v="L004416"/>
        <s v="L004655"/>
        <s v="L004812"/>
        <s v="L004853"/>
        <s v="L004879"/>
        <s v="L005439"/>
        <s v="L005843"/>
        <s v="L006072"/>
        <s v="L006239"/>
        <s v="L006254"/>
        <s v="L008912"/>
        <s v="L008953"/>
        <s v="L008961"/>
        <s v="L008979"/>
        <s v="L009035"/>
        <s v="L009043"/>
        <s v="L009266"/>
        <s v="L009308"/>
        <s v="L009399"/>
        <s v="L009456"/>
        <s v="L009464"/>
        <s v="L009472"/>
        <s v="L009506"/>
        <s v="L009993"/>
        <s v="L010264"/>
        <s v="L010272"/>
        <s v="L010330"/>
        <s v="L010421"/>
        <s v="L012419"/>
        <s v="L012492"/>
        <s v="L012534"/>
        <s v="L012591"/>
        <s v="L020770"/>
        <s v="L020771"/>
        <s v="L020773"/>
        <s v="L020774"/>
        <s v="L020777"/>
        <s v="L020787"/>
        <s v="L020788"/>
        <s v="1000066"/>
        <s v="1500024"/>
        <s v="1700087"/>
        <s v="1700079"/>
        <s v="1700095"/>
        <s v="1700103"/>
        <s v="1600097"/>
        <s v="1600063"/>
        <s v="1600071"/>
        <s v="1600089"/>
        <s v="1000231"/>
        <s v="1000033"/>
        <s v="1000041"/>
        <s v="1000215-T"/>
        <s v="2200012"/>
        <s v="2200020"/>
        <s v="2200038"/>
        <s v="2200046"/>
        <s v="2200053"/>
        <s v="2200061"/>
        <s v="2200129"/>
        <s v="2200130"/>
        <s v="2400810"/>
        <s v="2400828"/>
        <s v="2400836"/>
        <s v="2200087"/>
        <s v="2200111"/>
        <s v="2200095"/>
        <s v="2200104"/>
        <s v="2200105"/>
        <s v="2200107"/>
        <s v="2200108"/>
        <s v="2200109"/>
        <s v="1400019"/>
        <s v="1000090"/>
        <s v="1000108"/>
        <s v="1500016"/>
        <s v="1500032"/>
        <s v="1600014"/>
        <s v="1600022"/>
        <s v="1600030"/>
        <s v="1600048"/>
        <s v="1600055"/>
        <s v="1600105"/>
        <s v="1800010"/>
        <s v="1800011"/>
        <s v="2200067"/>
        <s v="1800101"/>
        <s v="1800119"/>
        <s v="1800127"/>
        <s v="1800135"/>
        <s v="1800143"/>
        <s v="1800150"/>
        <s v="1800168"/>
        <s v="1800036"/>
        <s v="1800044"/>
        <s v="1800176"/>
        <s v="1800051"/>
        <s v="1800052"/>
        <s v="1800069"/>
        <s v="1800184"/>
        <s v="1800192"/>
        <s v="1800200"/>
        <s v="1800218"/>
        <s v="1800226"/>
        <s v="1800085"/>
        <s v="1800093"/>
        <s v="1700012"/>
        <s v="1700020"/>
        <s v="1700046"/>
        <s v="1900018"/>
        <s v="1000082"/>
        <s v="2000016"/>
        <s v="2000017"/>
        <s v="2400059"/>
        <s v="2400034"/>
        <s v="2400018"/>
        <s v="2400060"/>
        <s v="2400061"/>
        <s v="2400062"/>
        <s v="2400125"/>
        <s v="2400141"/>
        <s v="2400158"/>
        <s v="2400133"/>
        <s v="2400067"/>
        <s v="2400075"/>
        <s v="2400083"/>
        <s v="2400091"/>
        <s v="2400109"/>
        <s v="2400117"/>
        <s v="2400026"/>
        <s v="2400976"/>
        <s v="2400984"/>
        <s v="2400166"/>
        <s v="2400182"/>
        <s v="2400190"/>
        <s v="2400208"/>
        <s v="2400216"/>
        <s v="2400224"/>
        <s v="2400232"/>
        <s v="2400240"/>
        <s v="2400257"/>
        <s v="2400265"/>
        <s v="2400273"/>
        <s v="2400281"/>
        <s v="2400299"/>
        <s v="2400307"/>
        <s v="2400315"/>
        <s v="2400331"/>
        <s v="2400349"/>
        <s v="2400356"/>
        <s v="2400364"/>
        <s v="2400372"/>
        <s v="2400380"/>
        <s v="2400398"/>
        <s v="2400414"/>
        <s v="2400422"/>
        <s v="2400430"/>
        <s v="2400448"/>
        <s v="2401008"/>
        <s v="2401024"/>
        <s v="2401032"/>
        <s v="2401040"/>
        <s v="2400521"/>
        <s v="2400562"/>
        <s v="2400570"/>
        <s v="2400588"/>
        <s v="2400596"/>
        <s v="2400604"/>
        <s v="2400612"/>
        <s v="2400620"/>
        <s v="2400539"/>
        <s v="2400547"/>
        <s v="2401099"/>
        <s v="2401115"/>
        <s v="2400679"/>
        <s v="2400687"/>
        <s v="2400695"/>
        <s v="2400703"/>
        <s v="2400711"/>
        <s v="2400729"/>
        <s v="2400737"/>
        <s v="2400794"/>
        <s v="2401107"/>
        <s v="2401123"/>
        <s v="2401131"/>
        <s v="2401149"/>
        <s v="2401156"/>
        <s v="2401164"/>
        <s v="2401172"/>
        <s v="2401180"/>
        <s v="2401198"/>
        <s v="2401206"/>
        <s v="2401214"/>
        <s v="2401222"/>
        <s v="2401230"/>
        <s v="2401248"/>
        <s v="2401255"/>
        <s v="2401339"/>
        <s v="2400943"/>
        <s v="2400950"/>
        <s v="2401651"/>
        <s v="2401669"/>
        <s v="2400323"/>
        <s v="2400174"/>
        <s v="2400554"/>
        <s v="2400638"/>
        <s v="2400646"/>
        <s v="2400653"/>
        <s v="2400661"/>
        <s v="2400745"/>
        <s v="2400752"/>
        <s v="2400760"/>
        <s v="2400778"/>
        <s v="2400786"/>
        <s v="2400968"/>
        <s v="2401016"/>
        <s v="2401057"/>
        <s v="2401263"/>
        <s v="2401297"/>
        <s v="2401305"/>
        <s v="2401461"/>
        <s v="2401479"/>
        <s v="2400455"/>
        <s v="2400463"/>
        <s v="2400471"/>
        <s v="2400489"/>
        <s v="2400497"/>
        <s v="2400505"/>
        <s v="2400513"/>
        <s v="2400992"/>
        <s v="2401065"/>
        <s v="2401073"/>
        <s v="2401271"/>
        <s v="2401289"/>
        <s v="2401321"/>
        <s v="2401347"/>
        <s v="2401487"/>
        <s v="2401545"/>
        <s v="2401552"/>
        <s v="2401560"/>
        <s v="2401578"/>
        <s v="2401586"/>
        <s v="2401594"/>
        <s v="2401602"/>
        <s v="2401610"/>
        <s v="2401628"/>
        <s v="2401636"/>
        <s v="2401644"/>
        <s v="2401677"/>
      </sharedItems>
    </cacheField>
    <cacheField name="Подкатегорије шифара" numFmtId="0">
      <sharedItems containsBlank="1" containsMixedTypes="1" containsNumber="1" containsInteger="1" minValue="1000207" maxValue="1200070"/>
    </cacheField>
    <cacheField name="Атрибут услуге" numFmtId="0">
      <sharedItems containsBlank="1"/>
    </cacheField>
    <cacheField name="АКТИВНОСТИ" numFmtId="0">
      <sharedItems containsBlank="1" count="533">
        <m/>
        <s v="Превентивни преглед новорођенчади и одојчади у првој години живота"/>
        <s v="Превентивни преглед деце од једне године до поласка у школу"/>
        <s v="Превентивни преглед у 2. години (2 прегледа по детету)"/>
        <s v="Превентивни преглед у 4. години"/>
        <s v="Превентивни. преглед пред полазак у школу (6/7 година)"/>
        <s v="Контролни преглед деце, школске деце и омладине"/>
        <s v="Контролни преглед деце (у 3. години)"/>
        <s v="Контролни преглед деце (у 5. години)"/>
        <s v="Превентивни преглед пре упућивања у установу за колективни боравак деце, школске деце и омладине"/>
        <s v="Спровођење имунизације, односно вакцинације"/>
        <s v="Ултразвучни преглед новорођенчади ради раног откривања дисплазије кукова"/>
        <s v="Први преглед деце, школске деце и омладине ради лечења"/>
        <s v="Поновни преглед деце, школске деце и омладине ради лечења"/>
        <s v="Посебни преглед деце, школске деце и омладине ради допунске дијагностике и даљег лечења"/>
        <s v="Посебни преглед гојазне и предгојазне деце, школске деце и омладине"/>
        <s v="Збрињавање особе изложене насиљу"/>
        <s v="Кратка посета изабраном лекару/доктор медицине одговарајуће специјалности"/>
        <s v="Анализа лабораторијских налаза"/>
        <s v="Ултразвучни преглед уротракта"/>
        <s v="Ултразвучни преглед абдомена"/>
        <s v="Узимање материјала за анализу и тестирање"/>
        <s v="Инцизија/ дренажа/ испирање/ одстрањивање течних продуката упалних процеса - опште"/>
        <s v="Ексцизија/ одстрањивање ткива/ деструкција/ чишћење ране/ каутеризација - опште"/>
        <s v="Инструментација/ катетеризација - опште"/>
        <s v="Намештање/ фиксација - опште"/>
        <s v="Медикација/локална ињекција/ инфилтрација/ апликација лека"/>
        <s v="Завоји/ компресивни завој/ компресија/ тампонада"/>
        <s v="Електрофизиолошко снимање везано за кардиоваскуларни систем"/>
        <s v="Мерење крвног притиска"/>
        <s v="Сложене терапеутске процедуре/ мање хируршке интервенције"/>
        <s v="Индивидуални здравствено - васпитни рад"/>
        <s v="Групни здравствено-васпитни рад"/>
        <s v="Радионице"/>
        <s v="Предавања"/>
        <s v="Први преглед деце, школске деце и омладине у развојном саветовалишту"/>
        <s v="Контролни преглед деце, школске деце и омладине у развојном саветовалишту"/>
        <s v="Посебни преглед деце, школске деце и омладине ради допунске дијагностике и даљег лечења у развојном саветовалишту"/>
        <s v="Тимски преглед деце, школске деце и омладине у развојном саветовалишту"/>
        <s v="Први тимски преглед, тимска процена и евалуација деце, школске деце и омладине од најмање два члана тима за ране интервенције путем доступних информационих и комуникационих технологија"/>
        <s v="Контролни тимски преглед, тимска процена и евалуација деце, школске деце и омладине у развојном саветовалишту од најмање два члана тима за ране интервенције"/>
        <s v="Контролни тимски преглед, тимска процена и евалуација деце, школске деце и омладине од најмање два члана тима за ране интервенције путем доступних информационих и комуникационих технологија"/>
        <s v="Посебни преглед за рано препознавање развојног кашњења детета од рођења до поласка у школу (у узрасту од 9, 18 и 30 месеци односно 12, 24 и 36 месеца када се посумња на развојне ризике и кашњења"/>
        <s v="Тест психичких функција"/>
        <s v="Индивидуална психотерапија"/>
        <s v="Индивидуални рад психолога са дететом и породицом"/>
        <s v="Групна психотерапија"/>
        <s v="Индивидуални рад психолога са дететом и породицом путем доступних информационих и комуникационих технологија"/>
        <s v="Индивидуални рад психолога са дететом и породицом у развојном саветовалишту"/>
        <s v="Тест функције говора"/>
        <s v="Тест функције говора (по упуту педијатра за све узрасте)"/>
        <s v="Тест функције говора (у склопу превентивног прегледа у 4. години)"/>
        <s v="Тест функције говора (у склопу превентивног прегледа 6/7 година) "/>
        <s v="Логопедски третман"/>
        <s v="Индивидуални рад логопеда са дететом и породицом у оквиру ране интервенције на терену"/>
        <s v="Индивидуални рад логопеда са дететом и породицом у оквиру ране интервенције путем доступних информационих и комуникационих технологија"/>
        <s v="Индивидуални рад логопеда са дететом и породицом у оквиру ране интервенције у развојном саветовалишту"/>
        <s v="Дефектолошки третман"/>
        <s v="Индивидуални рад дефектолога са дететом и породицом на терену"/>
        <s v="Индивидуални рад дефектолога са дететом и породицом путем доступних информационих и комуникационих технологија"/>
        <s v="Радна терапија за децу са сметњама у развоју"/>
        <s v="Радна терапија за децу са сметњама у развоју на терену"/>
        <s v="Групни здравствено васпитни и саветодавно терапијски рад са родитељима деце са сметњама у развоју"/>
        <s v="Групни здравствено васпитни и саветодавно терапијски рад са родитељима деце са сметњама у развоју путем доступних информационих и комуникационих технологија"/>
        <s v="Индивидуални рад социјалног радника са дететом и породицом у развојном саветовсалишту"/>
        <s v="Индивидуални рад социјалног радника са дететом и породицом на терену"/>
        <s v="Индивидуални рад социјалног радника са дететом и породицом путем доступних информационих и комуникационих технологија"/>
        <s v="Први разговор са здравственим сарадником ради укључивања у ране интервенције у развојном саветовалишту"/>
        <s v="Први разговор са здравственим сарадником ради укључивања у ране интервенције путем доступних информационих и комуникационих технологија"/>
        <s v="Превентивни преглед школске деце и омладине"/>
        <s v="Превентивни  преглед у осмој години  (I разред OШ)"/>
        <s v="Превентивни преглед у десетој години (III разред OШ)"/>
        <s v="Превентивни преглед у дванаестој години (V разред OШ)"/>
        <s v="Превентивни преглед у четрнаестој  годинири (VII разред ОШ)"/>
        <s v="Превентивни преглед у шеснаестој години  (I разред СШ)"/>
        <s v="Превентивни преглед у осамнаестој  години (III разред СШ)"/>
        <s v="Контролни прегледи у  деветој години (II разред ОШ)"/>
        <s v="Контролни прегледи у једанаестој години (IV разред ОШ)"/>
        <s v="Контролни прегледи у тринаестој години (VI разред ОШ)"/>
        <s v="Контролни прегледи у петмаестој години (VIII разред ОШ)"/>
        <s v="Контролни прегледи у седамнаестој години (II разред СШ)"/>
        <s v="Контролни прегледи у деветнаестој години (IV разред СШ)"/>
        <s v="Утврђивање опште здравствене способности деце од шест до 14 година живота за бављење спортским активностима"/>
        <s v="Утврђивање посебне здравствене способности деце од шест до 14 година живота за бављење спортским активностима"/>
        <s v="Контролни преглед деце од шест до 14 година живота за утврђивање опште, односно посебне здравствене способности за бављење спортским активностима"/>
        <s v="Гинеколога"/>
        <s v="Педијатра"/>
        <s v="Психолога"/>
        <s v="Осталих стручњака"/>
        <s v="Превентивни гинеколошки преглед"/>
        <s v="Скрининг / рано откривање рака - позивање учесника на скрининг"/>
        <s v="Скрининг/рано откривање рака грлића материце – узимање бриса за ПАП тест"/>
        <s v="Скрининг/рано откривање рака грлића материце - супервизијски преглед плочице"/>
        <s v="Скрининг/рано откривање рака грлића материце – ПАП тест преглед плочице"/>
        <s v="Скрининг / рано откривање рака грлића материце - обавештавање жена о налазу ПАП теста/ издавање резултата"/>
        <s v="Скрининг – позивање жена на ХПВ тестирање"/>
        <s v="Скрининг – узимање бриса за детекцију ХПВ"/>
        <s v="Скрининг обавештавање жена о налазу ХПВ теста/издавање резултата/извештавање"/>
        <s v="Кратка посета изабраном лекару у вези саопштавања резултата скрининга/раног откривања рака дојке"/>
        <s v="Превентивни преглед у вези са планирањем породице"/>
        <s v="Инспекција и палпаторни преглед дојки"/>
        <s v="Превентивни преглед труднице"/>
        <s v="До краја првог триместра трудноће"/>
        <s v="Остали први прегледи труднице"/>
        <s v="Контролни преглед труднице"/>
        <s v="Циљани преглед труднице ради раног откривања ЕПХ гестозе"/>
        <s v="Циљани преглед труднице ради раног откривања гестацијског дијабетеса"/>
        <s v="Превентивни преглед породиље"/>
        <s v="Након шест недеља"/>
        <s v="Након шест месеци"/>
        <s v="Ултразвучни прегелед труднице"/>
        <s v="Први гинеколошки преглед ради лечења"/>
        <s v="Поновни гинеколошки преглед ради лечења"/>
        <s v="Посебни гинеколошки преглед ради допунске дијагностике и даљег лечења"/>
        <s v="Ултразвучни преглед жена невезано за трудноћу"/>
        <s v="Ултразвучни преглед дојке"/>
        <s v="Ексфолијативна цитологија ткива репродуктивних органа жене - неаутоматизована припрема и неаутоматизовано бојење"/>
        <s v="Ексфолијативна цитологија ткива репродуктивних органа жене - неаутоматизована припрема и неаутоматизовано бојење, у организованом скринингу"/>
        <s v="Психофизичка припрема труднице за порођај"/>
        <s v="Електрофизиолошко снимање у гинекологији и акушерству"/>
        <s v="Дијагностички тест за испитивање обољења репродуктивних органа жене"/>
        <s v="Инцизија/ дренажа/ испирање/ аспирација течних продуката упалних процеса репродуктивних органа жене"/>
        <s v="Ексцизија/ одстрањивање ткива/ деструкција/ чишћење ране/ каутеризација промена које се односе на репродуктивне органе жене"/>
        <s v="Инструментација, пласирање интраутериног и вагиналног уређаја"/>
        <s v="Инструментација, екстракција интраутериног и вагиналног уређаја"/>
        <s v="Сложена гинеколошко-акушерска процедура"/>
        <s v="Индивидуални здравствено-васпитни рад (скрининг на карцином дојке) код жена 50-69 година"/>
        <s v="Превентивни преглед одраслих"/>
        <s v="Превентивни   преглед у  I години студија (19 -20 година)"/>
        <s v="Превентивни   прегледи у III години студија (21 -22 година)"/>
        <s v="Скрининг/ рано откривање депресије"/>
        <s v="Први преглед одраслих ради лечења"/>
        <s v="Поновни преглед одраслих ради лечења"/>
        <s v="Посебни преглед одраслих ради допунске дијагностике и даљег лечења"/>
        <s v="Превентивни прегледи одраслих (19-34 године)"/>
        <s v="Превентивни прегледи одраслих (35 и више година)"/>
        <s v="Скрининг/ рано откривање дијабетеса типа 2"/>
        <s v="Скрининг/ рано откривање кардиоваскуларног ризика"/>
        <s v="Скрининг/ рано откривање кардиоваскуларног ризика - мушкарци "/>
        <s v="Скрининг/ рано откривање кардиоваскуларног ризика - жене"/>
        <s v="Скрининг/ рано откривање рака дебелог црева (организовани скрининг)"/>
        <s v="Ултразвучни преглед штитасте жлезде и пљувачних жлезда"/>
        <s v="Циљани преглед пацијента са позитивним резултатом Упитника процене ризика за дијабетес тип 2"/>
        <s v="Циљани преглед стопала - процена ризика за настанак компликација дијабетеса"/>
        <s v="Посета изабраном лекару у циљу превенције дијабетесне ретинопатије"/>
        <s v="Терапеутска процедура која се односи на болести срца и крвних судова"/>
        <s v="Глукоза у капиларној крви, POCT"/>
        <s v="Хемоглобин (крв) у фецесу, имунохемијски"/>
        <s v="Индивидуални здравствено-васпитни рад"/>
        <s v="Индивидуални здравствено-васпитни рад (саветовалиште за дијабетичаре)"/>
        <s v="Групни здравствено-васпитни рад на терену у оквиру рада Мобилне јединице"/>
        <s v="Здравствена нега болесника у стану/кући"/>
        <s v="Инцизија/ дренажа/ испирање/ аспирација/ одстрањивање течних продуката упалних процеса предела ува, носа и ждрела"/>
        <s v="Узорковање крви (микроузорковање)"/>
        <s v="Узорковање крви (венепункција)"/>
        <s v="Узорковање других биолошких материјала у лабораторији"/>
        <s v="Пријем, контрола квалитета узорка и припрема узорка за лабораторијска испитивања"/>
        <s v="Хематокрит (Хцт) у крви"/>
        <s v="Хемоглобин (Хб) у крви"/>
        <s v="Крвна слика са троделном леукоцитарном формулом"/>
        <s v="Крвна слика са петоделном леукоцитарном формулом"/>
        <s v="Крвна слика са C–реактивним протеином (CRP)"/>
        <s v="Леукоцитарна формула (ЛеФ) - ручно"/>
        <s v="Број еритроцита (Ер) у крви, микроскопија"/>
        <s v="Броја леукоцита (Ле) у крви, микроскопија"/>
        <s v="Број тромбоцита (Тр) у крви, микроскопија"/>
        <s v="Седиментација еритроцита (СЕ) "/>
        <s v="Крвна слика са петоделном леукоцитарном формулом и MDW, VCS методом"/>
        <s v="Активирано парцијално тромбопластинско време (аПТТ) у плазми, коагулометрија"/>
        <s v="D–dimer у плазми, имунопреципитација"/>
        <s v="D–dimer у плазми, POCT"/>
        <s v="D–dimer у плазми, семикванитативно"/>
        <s v="Фибриноген деградациони продукти (FDP) у плазми, латекс имунопреципитација"/>
        <s v="Фибриноген у плазми (Clauss), коагулометрија"/>
        <s v="Фибриноген у плазми, гравиметрија"/>
        <s v="Фибриноген у плазми, коагулометрија"/>
        <s v="Фибриноген у плазми, спектрофотометрија"/>
        <s v="Фибриноген у плазми, имунохемија"/>
        <s v="ИНР - за праћење антикоагулантне терапије у плазми"/>
        <s v="Протромбинско време (PT) INR – за праћење антикоагулантне терапије у плазми, коагулометрија"/>
        <s v="Протромбинско време (ПТ) плазми/капиларној крви, коагулометрија"/>
        <s v="Тромботест у плазми/капиларној крви, коагулометрија"/>
        <s v="Време крварења (Дуке) "/>
        <s v="Аланин аминотрансфераза (ALT) у крви/серуму/плазми, POCT"/>
        <s v="Алкална фосфатаза (ALP) у крви/серуму/плазми, POCT"/>
        <s v="Аспарт аминотрансфераза (AST) у крви/серуму/плазми, POCT"/>
        <s v="Бикарбонати (угљен–диоксид, укупан) у крви/серуму/плазми, POCT"/>
        <s v="Билирубин (директан) у крви/серуму/плазми, POCT"/>
        <s v="Билирубин (укупан) у крви/серуму/плазми, POCT"/>
        <s v="C–реактивни протеин (CRP) у крви/серуму/плазми, POCT"/>
        <s v="Фосфат, неоргански у крви/серуму/плазми, POCT"/>
        <s v="Гама–глутамил трансфераза (gama–GT) у крви/серуму/плазми, POCT"/>
        <s v="Глукоза у крви/серуму/плазми, POCT"/>
        <s v="Хемоглобин А1ц (гликохемоглобин, ХбА1ц) у крви, имунотурбидиметрија"/>
        <s v="Хлориди у крви/серуму/плазми, POCT"/>
        <s v="Холестерол (укупан) у крви/серуму/плазми, POCT"/>
        <s v="Калцијум у крви/серуму/плазми, POCT"/>
        <s v="Калијум у крви/серуму/плазми, POCT"/>
        <s v="Креатин киназа (CK) у крви/серуму/плазми, POCT"/>
        <s v="Креатин киназа CK–MB у крви/серуму/плазми, POCT"/>
        <s v="Креатинин у крви/серуму/плазми, POCT"/>
        <s v="Лактат дехидрогеназа (LDH) у крви/серуму/плазми, POCT"/>
        <s v="Магнезијум у крви/серуму/плазми, POCT"/>
        <s v="Мокраћна киселина у крви/серуму/плазми, POCT"/>
        <s v="Натријум у крви/серуму/плазми, POCT"/>
        <s v="Протеини (укупни) у крви/серуму/плазми, POCT"/>
        <s v="Триглицеридиу крви/серуму/плазми, POCT"/>
        <s v="Уреа у крви/серуму/плазми, POCT"/>
        <s v="Аланин аминотрансфераза (АЛТ) у серуму/плазми, спектрофотометрија"/>
        <s v="Албумин у серуму/плазми, спектрофотометрија"/>
        <s v="Алфа–амилаза у крви/серуму/плазми, POCT"/>
        <s v="Алфа–амилаза у серуму/плазми, спектрофотометрија "/>
        <s v="Алкална фосфатаза (ALP) у серуму/плазми, спектрофотометрија"/>
        <s v="Аспартат аминотрансфераза (AST) у серуму/плазми, спектрофотометрија"/>
        <s v="Билирубин (директан) у серуму/плазми, спектрофотометрија"/>
        <s v="Билирубин (укупан) у серуму, спектрофотометрија"/>
        <s v="C–реактивни протеин (CRP) у серуму, имунотурбидиметрија"/>
        <s v="C–реактивни протеин, високо осетљиви (hsCRP) у серуму, имунотурбидиметрија"/>
        <s v="Фосфат, неоргански у серуму/плазми, спектрофотометрија"/>
        <s v="Гама–глутамил трансфераза (gama–GT) у серуму/плазми, спектрофотометрија"/>
        <s v="Глукоза у серуму/плазми, спектрофотометрија"/>
        <s v="Гвожђе у серуму, спектрофотометрија"/>
        <s v="Хлориди у серуму/плазми, потенциометрија"/>
        <s v="Холестерол (укупан) у серуму/плазми, спектрофотометрија"/>
        <s v="Холестерол (укупан)/HDL–холестерол однос у серуму, спектрофотометрија"/>
        <s v="Холестерол, „non” HDL–холестерол у серуму/плазми, израчунавање"/>
        <s v="HDL–холестерол у крви/серуму/плазми, POCT"/>
        <s v="HDL–холестерол у серуму/плазми, спектрофотометрија"/>
        <s v="LDL–холестерол у серуму/плазми, израчунавање"/>
        <s v="Калцијум у серуму/плазми, спектрофотометрија"/>
        <s v="Калијум у серуму/плазми, потенциометрија"/>
        <s v="Калијум у серуму/плазми, пламена фотометрија"/>
        <s v="Кисела фосфатаза (AcP) укупна у серуму, спектрофотометрија"/>
        <s v="Кисела фосфатаза (AcP), простатична (простатична кисела фосфатаза, PAP) у серуму, спектрофотометрија"/>
        <s v="Креатин киназа (CK) у серуму/плазми, спектрофотометрија"/>
        <s v="Креатинин у серуму, спектрофотометрија"/>
        <s v="Лактат дехидрогеназа (LDH) у серуму/плазми, спектрофотометрија"/>
        <s v="Магнезијум у серуму, спектрофотометрија"/>
        <s v="Мокраћна киселина у серуму/плазми, спектрофотометрија"/>
        <s v="Натријум у серуму/плазми, пламена фотометрија"/>
        <s v="Натријум у серуму/плазми, потенциометрија"/>
        <s v="Протеини (укупни) у серуму/плазми, спектрофотометрија"/>
        <s v="ТИБЦ (укупни капацитет везивања гвожђа) у серуму, спектрофотометрија"/>
        <s v="Триглицериди у серуму/плазми, спектрофотометрија"/>
        <s v="УИБЦ (незасићени капацитет везивања гвожђа) у серуму, спектрофотометрија"/>
        <s v="Уреа у серуму/плазми, спектрофотометрија"/>
        <s v="Алфа–амилаза у урину, спектофотометрија"/>
        <s v="Целокупни хемијски преглед, релативна густина и седимент урина на аутомату"/>
        <s v="Целокупни хемијски преглед урина на аутомату"/>
        <s v="Целокупни преглед урина, визуелно"/>
        <s v="Глукоза у урину, квалитативно"/>
        <s v="Хемоглобин (крв) у урину, квалитативно"/>
        <s v="Кетонска тела (ацетон) у урину, квалитативно"/>
        <s v="Лаки ланци имуноглобулина (Бенце–Јонес) у урину, квалитативно"/>
        <s v="пХ урина "/>
        <s v="Протеини у урину, квалитативно са сулфосалицилном киселином"/>
        <s v="Протеини у урину, загревањем"/>
        <s v="Седимент урина, микроскопија"/>
        <s v="Уробилиноген у урину, квалитативно"/>
        <s v="Хлориди у дневном урину, потенциометрија"/>
        <s v="Креатинин клиренс у дневном урину"/>
        <s v="Креатинин у дневном урину, спектрофотометрија"/>
        <s v="Лактат дехидрогеназа (LDH) у дневном урину, спектрофотометрија"/>
        <s v="Мерење запремине 24 h–урина, дневног урина, волуметрија"/>
        <s v="Хемоглобин (крв) у фецесу, ензимски"/>
        <s v="Масти у фецесу, микроскопија"/>
        <s v="Несварена мишићна влакна у фецесу, микроскопија"/>
        <s v="Скроб у фецесу, микроскопија"/>
        <s v="Узимање назофарингеалног и/или орофарингеалног бриса за преглед на присуствo SARS-CoV-2 вируса у транспортну подлогу, у амбуланти"/>
        <s v="Узимање назофарингеалног и/или орофарингеалног бриса за преглед на присуство SARS-CoV-2 вируса у транспортну подлогу на терену"/>
        <s v="Узимање узорка крви пункцијом за доказивање присуства антитела на вирус SARS-CoV-2, у амбуланти "/>
        <s v="Узимање узорка крви пункцијом за доказивање присуства антитела на вирус SARS-CoV-2, на терену "/>
        <s v="Квалитативно одређивaњe IgM i/ili IgG антитела на вирус SARS-CoV-2 имунохроматографским тестом "/>
        <s v="Узимање материјала (назофарингеални брис, салива и др.) у циљу доказивања вирусног Аg SARS – CоV-2"/>
        <s v="Детекција вирусног Аg SARS – CоV-2 квалитативном методом"/>
        <s v="Социотерапијски рад са пацијентом и породицом*"/>
        <s v="Психосоцијална подршка пацијенту и породици*"/>
        <s v="Писмени налаз и мишљење социјалног радника*"/>
        <s v="Сарадња са службама и стручњацима социјалне и здравствене заштите, као и другим институцијама*"/>
        <s v="Лекарски преглед на терену"/>
        <s v="Терапеутска процедура која се односи на болести плућа и дисајних путева"/>
        <s v="Инструментација предела ува, носа и ждрела"/>
        <s v="Ексцизија/ одстрањивање ткива/ чишћење ране/ каутеризација промена предела ува, носа и ждрела"/>
        <s v="Медикација/локална ињекција/ инфилтрација/ апликација лека које се односи на предео ува, носа и ждрела"/>
        <s v="Завоји/ компресивни завој/ компресија/ тампонада која се односи на предео ува и носа"/>
        <s v="Завој/ тампонада која се односи на предео ока и припојака ока"/>
        <s v="Инцизија/ дренажа/ испирање/ аспирација/ одстрањивање течних продуката упалних процеса предела ока и припојака ока"/>
        <s v="Инструментација која се односи на предео ока и припојака ока"/>
        <s v="Медикација/локална ињекција/ инфилтрација/ апликација лека која се односи на предео ока и припојака ока"/>
        <s v="Санитетски превоз"/>
        <s v="Санитетски  превоз, хитан  који је оправдан и медицински неопходан   (без мед. пратње)"/>
        <s v="Санитетски превоз (медицинска пратња)"/>
        <s v="Посета патронажне сестре новорођенчету и породиљи  (0-1 месец)"/>
        <s v="Прва посета"/>
        <s v="Поновна посета"/>
        <s v="Посета патронажне сестре породици"/>
        <s v="Трудница"/>
        <s v="Трудница са високоризичном трудноћом"/>
        <s v="Одојче - прва посета (2 месец - 1 год.)"/>
        <s v="Одојче - поновна посета (2 месец - 1 год.)"/>
        <s v="Мало дете (1-2 год.)"/>
        <s v="Мало и предшколско дете (4 год.)"/>
        <s v="Одрасло становништво (65 и више година)"/>
        <s v="Укупно посета оболелом лицу по упуту лекара"/>
        <s v="Посета особама са инвалидитетом"/>
        <s v="Индивидуални здравствено васпитни рад - телефонско саветовалиште Деца Србије"/>
        <s v="Рендген скопија са циљаном графијом без контраста"/>
        <s v="Рендген скопија са циљаном графијом са контрастом"/>
        <s v="Рендген графија органа по системима, један правац"/>
        <s v="Рендген графија органа по системима у два правца"/>
        <s v="Рендген графија дојке у два правца (мамографија)"/>
        <s v="Рендген графија специјална снимања по системима у два или једном правцу"/>
        <s v="Сложени рендген прегледи"/>
        <s v="Скрининг/ рано откривање рака дојке"/>
        <s v="Прво читање мамографије у организованом скринингу"/>
        <s v="Рендгенографија зуба интраорална"/>
        <s v="Ортопантомограм"/>
        <s v="Телерендген"/>
        <s v="Doppler scan регија "/>
        <s v="Doppler scan органа"/>
        <s v="Сложени ултразвучни преглед"/>
        <s v="Ултразвучни преглед лимфних жлезда по системима"/>
        <s v="Ултразвучни преглед надбубрежних жлезда и ретроперитонеума"/>
        <s v="Ултразвучни преглед тестиса"/>
        <s v="Ултразвчни преглед меких ткива"/>
        <s v="Ултразвучни преглед коштаних ткива"/>
        <s v="Интернистички преглед - први"/>
        <s v="Интернистички преглед - први "/>
        <s v="Поновни специјалистичко-консултативни преглед"/>
        <s v="Тест функције кардиоваскуларног система"/>
        <s v="Тест функције плућа и дисајних путева"/>
        <s v="Електроф. сним. везано за кардиоваскул. систем (Холтер)"/>
        <s v="Пнеумофтизиолошки преглед - први"/>
        <s v="Пнеумофтизиолошки преглед - први (Поновни специјалистичко-консултативни преглед)"/>
        <s v="Тест осетљивости"/>
        <s v="Офталмолошки преглед - први"/>
        <s v="Превентивни офталмолошки преглед* мале деце у другој години живота, по упуту педијатра"/>
        <s v="Превентивни офталмолошки преглед* а мале деце у четвртој години живота по упуту педијатра"/>
        <s v="Превентивни офталмолошки преглед* деце  пред полазак у школу,  узраста у шестој/седмој години "/>
        <s v="Офталмолошки преглед у четрнаестој години (VII разред ОШ)"/>
        <s v="Офталмолошки преглед – први"/>
        <s v="Дијагностички тест за испитивање мотилитета ока и разрокости"/>
        <s v="Дијагностички тест за испитивање колорног вида"/>
        <s v="Дијагностички тест за испитивање бинокуларног вида"/>
        <s v="Дијагностички тест за испитивање прекорнеалног филма"/>
        <s v="Терапеутска процедура које се односи на предео ока и припојака ока"/>
        <s v="Физијатријски преглед - први"/>
        <s v="Превентивни преглед физијатра* мале деце у четвртој години живота по потреби и упуту педијатра"/>
        <s v="Превентивни преглед физијатра* деце  пред полазак у школу,  узраста у шестој/седмој години живота"/>
        <s v="Превентивни преглед физијатра*  деце  у десетој години живота (трећи разред основне школе)"/>
        <s v="Посебни физијатријски преглед"/>
        <s v="Мерење минералне густине костију (БМД) методом абсорпциометрије рендгенских зрака двоструке енергије (ДХА)"/>
        <s v="Електростимулација мишића"/>
        <s v="Интерферентне струје"/>
        <s v="Електрофореза"/>
        <s v="Галванизација"/>
        <s v="Дијадинамске струје"/>
        <s v="Високофреквентне струје (Краткоталасна дијатермија) - КТД"/>
        <s v="Транскутана електро неуро стимулација (ТЕНС)"/>
        <s v="Парафинотерапија или парафанготерапија"/>
        <s v="Криотерапија"/>
        <s v="Криомасажа"/>
        <s v="Кинезитерапија болести"/>
        <s v="Кинезитерапија деце са сметњама у развоју"/>
        <s v="Фототерапија - Зрачење инфрацрвеним, ултравиолетним и биоптрон"/>
        <s v="Биодоза - одређивање индивидуалне осетљивости на ултравиолетне зраке"/>
        <s v="Мануелна сегментна масажа"/>
        <s v="Ултразвук - директни"/>
        <s v="Сонофореза"/>
        <s v="Ултразвук - субаквални"/>
        <s v="Електромагнетна терапија"/>
        <s v="Ласер терапија"/>
        <s v="ОРЛ преглед - први"/>
        <s v="Превентивни ОРЛ преглед* мале деце у другој години живота  по потреби"/>
        <s v="Превентивни ОРЛ преглед* мале деце у четвртој години живота  по потреби"/>
        <s v="Превентивни ОРЛ преглед* деце у шестој/седмој години живота пред полазак у школу"/>
        <s v="ОРЛ  преглед - први "/>
        <s v="Тест функције чула слуха"/>
        <s v="Тест функције чула равнотеже"/>
        <s v="Психијатријски преглед - први"/>
        <s v="Психијатријски преглед - први "/>
        <s v="Поновни специјалистичко-консултат. преглед психијатра"/>
        <s v="Неуролошки преглед - први"/>
        <s v="Дерматовенеролошки преглед - први"/>
        <s v="Дерматовенеролошки преглед - први "/>
        <s v="Дерматоскопски преглед коже"/>
        <s v="Превентивни преглед"/>
        <s v="Систематски стоматолошки преглед са обрадом података"/>
        <s v="Стоматолошки преглед"/>
        <s v="Циљани преглед на рано откривање ортодонских аномалија деце"/>
        <s v="Циљани преглед на рано откривање ризика за настанак пародонтопатије"/>
        <s v="Циљани преглед на рано откривање ризика за настанак каријеса"/>
        <s v="Уклањање наслага"/>
        <s v="Локална апликација флуроида средње концентрације"/>
        <s v="Серијска апликација концентрованих флуорида"/>
        <s v="Заливање фисура (по зубу)"/>
        <s v="Мотивација и обучавање корисника у одржавању правилне хигијене"/>
        <s v="Индивидуално здравствено васпитни рад у ординацији/мотивација и обучавање у одржавању оралне хигијене"/>
        <s v="Рад у малој групи (6 до 9 особа)"/>
        <s v="Рад у великој групи (више од 30 особа)"/>
        <s v="Животна демонстрација (6 до 9 особа)"/>
        <s v="Предавање"/>
        <s v="Стоматолошки преглед - контролни"/>
        <s v="Специјалистички преглед"/>
        <s v="Специјалистички преглед - контролни"/>
        <s v="Превентивни испун"/>
        <s v="Терапија дубоког каријеса (без испуна)"/>
        <s v="Амалгамски испун на 1 површини"/>
        <s v="Амалгамски испун на 1 површини код деце до навршене 15 године живота"/>
        <s v="Амалгамски испун на 2 површине"/>
        <s v="Амалгамски испун на 2 површине код деце до навршене 15 године живота"/>
        <s v="Амалгамски испун на 3 површине"/>
        <s v="Амалгамски испун на 3 површине код деце до навршене 15 године живота"/>
        <s v="Надоградња фрактурираног зуба"/>
        <s v="Витална ампутација пулпе млечних зуба"/>
        <s v="Витална екстирпација пулпе млечних зуба"/>
        <s v="Витална ампутација"/>
        <s v="Мортална ампутација пулпе млечних зуба"/>
        <s v="Интерсеансно медикаментозно канално пуњење (по каналу)"/>
        <s v="Интерсеансно медикаментозно канално пуњење код зуба са незавршеним растом корена (по каналу)"/>
        <s v="Композитни испун на предњим зубима"/>
        <s v="Композитни испун на предњим зубима код деце до навршене 15 године живота"/>
        <s v="Композитни испун на бочним зубима"/>
        <s v="Композитни испун на бочним зубима код деце до навршене 15 године живота"/>
        <s v="Надоградња од естетског материјала (код повреда)"/>
        <s v="Ендодонтска терапија неинфициране пулпе по каналу"/>
        <s v="Ендодонтска терапија инфициране пулпе по каналу"/>
        <s v="Вађење страног тела из канала корена"/>
        <s v="Ретретман канала корена (по каналу)"/>
        <s v="Гласјономерни испун"/>
        <s v="Гласјономерни испун код деце до навршене 15 године живота"/>
        <s v="Локална апликација лека (тоxавит)"/>
        <s v="Лечење инфициране пулпе са незавршеним растом корена"/>
        <s v="Лечење неинфициране пулпе са незавршеним растом корена"/>
        <s v="Збрињавање мултиплих повреда зуба у деце"/>
        <s v="Селективно брушење зуба (по зубу)"/>
        <s v="Израда и анализа студијског модела"/>
        <s v="Анализа екстраоралне телерендгенорадиографије главе"/>
        <s v="Анализа ортопантомографа"/>
        <s v="Активни покретни ортодонтски апарат"/>
        <s v="Функционални ортодонтски апарат"/>
        <s v="Терапијска реадаптација покретног ортодонтског апарата"/>
        <s v="Репаратура ортодонтског апарата са отиском"/>
        <s v="Уклањање супрагингивалног зубног каменца по вилици"/>
        <s v="Обрада пародонталног џепа по зубу"/>
        <s v="Интралезијска и перилезијска апликација лека"/>
        <s v="Киретажа оралне слузокоже"/>
        <s v="Вађење зуба"/>
        <s v="Компликовано вађење зуба"/>
        <s v="Хируршко вађење зуба"/>
        <s v="Хируршко вађење импактираних умњака"/>
        <s v="Хируршко вађење импактираних очњака"/>
        <s v="Хируршка терапија зуба у ницању (циркумцизија)"/>
        <s v="Примарна обрада ране - интраорално"/>
        <s v="Уклањање конаца"/>
        <s v="Уклањање круста, покрова була или некротичних наслага"/>
        <s v="Каутеризација ткива"/>
        <s v="Елиминација иритација оралне слузокоже"/>
        <s v="Ресекција једнокорених зуба"/>
        <s v="Ресекција горњих двокорених зуба"/>
        <s v="Ресекција трокорених зуба"/>
        <s v="Хемисекција и дисекција зуба"/>
        <s v="Примарна пластика ОАК"/>
        <s v="Примарна пластика са вађењем корена из синуса"/>
        <s v="Хируршка терапија зуба у ницању (извлачење)"/>
        <s v="Уклањање мукозних циста"/>
        <s v="Уклањање мањих виличних циста"/>
        <s v="Уклањање већих виличних циста"/>
        <s v="Пластика плика и френулума"/>
        <s v="Ревизија синуса - Цалдwелл – Луц"/>
        <s v="Екстраорална инцизија апсцеса"/>
        <s v="Површинска локална анестезија"/>
        <s v="Инфилтрациона анестезија"/>
        <s v="Анестезија у оралној хирургији по започетом сату"/>
        <s v="Анестезија у максилофацијалној хирургији по започетом сату"/>
        <s v="Прва помоћ код мултиплих повреда зуба у деце"/>
        <s v="Прва помоћ код денталгија"/>
        <s v="Дренажа пародонталног абсцеса"/>
        <s v="Лечење алвеолита"/>
        <s v="Интраорална инцизија апсцеса"/>
        <s v="Заустављање крварења"/>
        <s v="Заустављање крварења хируршким путем"/>
        <s v="Реплантација сталних зуба"/>
        <s v="Прва помоћ код повреда"/>
        <s v="Фиксација трауматски луксираних зуба сплинтом/шином"/>
        <s v="Фиксација трауматски луксираних зуба композитним сплинтом/шином"/>
        <s v="Уклањање сплинта/шине"/>
        <s v="Антишок терапија"/>
        <s v="Витална ампутација/екстирпација код фрактура зуба са отвореном пулпом"/>
        <s v="Збрињавање повреда зуба са тежим поремећајима структуре"/>
        <s v="Репозиција луксиране доње вилице"/>
        <s v="Збрињавање прелома вилице методом жичане имобилизације"/>
        <s v="Збрињавање прелома вилице стандардном шином"/>
        <s v="Збрињавање деце са посебним потребама"/>
        <s v="Збрињавање особа са посебним потребама"/>
        <s v="Парцијална акрилатна протеза"/>
        <s v="Тотална протеза"/>
        <s v="Репаратура протезе - прелом плоче"/>
        <s v="Додатак зуба у протези"/>
        <s v="Додатак кукице у протези"/>
        <s v="Подлагање протезе директно - хладновезујући акрилат"/>
        <s v="Подлагање протезе индиректно"/>
        <s v="Консултативни преглед у другој установи"/>
        <s v="Композитни инлеј"/>
        <s v="Ендодонтска терапија зуба са компликованим каналним системима - по каналу"/>
        <s v="Примарна обрада ране без сутуре максилофацијалне регије"/>
        <s v="Примарна обрада ране са сутуром максилофацијалне регије"/>
        <s v="Уклањање бенигних коштаних тумора лица и вилице"/>
        <s v="Давање ињекције у терапијске / дијагностичке сврхе"/>
        <s v="Терапија интра и екстраоралних перфорација корена"/>
        <s v="Биопсија"/>
        <s v="Ексцизија бенигних/малигних кожних тумора са директном сутуром М.Ф. регија"/>
        <s v="Ексцизија бенигних/малигних тумора коже са реконструкцијом дефеката М.Ф. регија"/>
        <s v="Уклањање тумора слузокоже усне дупље"/>
        <s v="Малигни тумори усне &quot;V&quot; ексцизија"/>
        <s v="Малигни тумори усне &quot;W&quot; ексцизија"/>
        <s v="Хируршко лечење остеомијелитиса М.Ф. регије"/>
        <s v="Хируршко лечење остеомијелитиса М.Ф. регије - локалног"/>
        <s v="Некректомија по сеанси"/>
        <s v="Убризгавање лекова у пљувачну жлезду кроз изводни канал"/>
        <s v="Одстрањење калкулуса из изводног канала пљувачне жлезде"/>
        <s v="Вестибуларна плоча"/>
        <s v=" ПРЕДАВАЊА" u="1"/>
        <s v="Нископропусна хемодијализа" u="1"/>
        <s v="Хемодијафилтрација" u="1"/>
        <s v="Интермитентна перитонеумска дијализа -IPD (болнички вид хроничног лечења)" u="1"/>
        <s v="Континуирана амбулаторна перитонеумска дијализа-CAPD" u="1"/>
        <s v="Циљани преглед на рано откривање ризика за насатанак пародонтопатије" u="1"/>
        <s v="Високопропусна хемодијализа" u="1"/>
        <s v="Континуирана перитонеална дијализа, дугорочна" u="1"/>
        <s v="МАЛО  ДЕТЕ (1-2 год.)" u="1"/>
        <s v="Аутоматска перитонеумска дијализа -APD" u="1"/>
        <s v="Хемодијализа" u="1"/>
      </sharedItems>
    </cacheField>
    <cacheField name="План 2026." numFmtId="0">
      <sharedItems containsString="0" containsBlank="1" containsNumber="1" containsInteger="1" minValue="0" maxValue="253923"/>
    </cacheField>
    <cacheField name="Извршење јануар - март 2026." numFmtId="0">
      <sharedItems containsString="0" containsBlank="1" containsNumber="1" containsInteger="1" minValue="0" maxValue="597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979">
  <r>
    <s v="1003 - Здравствена заштита деце предшколског узраста"/>
    <m/>
    <x v="0"/>
    <m/>
    <m/>
    <x v="0"/>
    <m/>
    <m/>
  </r>
  <r>
    <m/>
    <s v="ПРЕВЕНТИВА/ Прегледи лекара"/>
    <x v="0"/>
    <m/>
    <m/>
    <x v="0"/>
    <n v="1779"/>
    <n v="452"/>
  </r>
  <r>
    <m/>
    <m/>
    <x v="1"/>
    <m/>
    <m/>
    <x v="1"/>
    <n v="430"/>
    <n v="121"/>
  </r>
  <r>
    <m/>
    <m/>
    <x v="2"/>
    <m/>
    <m/>
    <x v="2"/>
    <n v="273"/>
    <n v="107"/>
  </r>
  <r>
    <m/>
    <m/>
    <x v="0"/>
    <s v="1100023"/>
    <m/>
    <x v="3"/>
    <n v="124"/>
    <n v="57"/>
  </r>
  <r>
    <m/>
    <m/>
    <x v="0"/>
    <s v="1100023"/>
    <m/>
    <x v="4"/>
    <n v="86"/>
    <n v="50"/>
  </r>
  <r>
    <m/>
    <m/>
    <x v="0"/>
    <s v="1100023"/>
    <m/>
    <x v="5"/>
    <n v="63"/>
    <m/>
  </r>
  <r>
    <m/>
    <m/>
    <x v="3"/>
    <m/>
    <m/>
    <x v="6"/>
    <n v="23"/>
    <n v="10"/>
  </r>
  <r>
    <m/>
    <m/>
    <x v="0"/>
    <s v="1100049"/>
    <m/>
    <x v="7"/>
    <n v="15"/>
    <n v="5"/>
  </r>
  <r>
    <m/>
    <m/>
    <x v="0"/>
    <s v="1100049"/>
    <m/>
    <x v="8"/>
    <n v="8"/>
    <n v="5"/>
  </r>
  <r>
    <m/>
    <m/>
    <x v="4"/>
    <m/>
    <m/>
    <x v="9"/>
    <n v="155"/>
    <n v="12"/>
  </r>
  <r>
    <m/>
    <m/>
    <x v="5"/>
    <m/>
    <s v="*"/>
    <x v="10"/>
    <n v="898"/>
    <n v="202"/>
  </r>
  <r>
    <m/>
    <m/>
    <x v="6"/>
    <m/>
    <m/>
    <x v="11"/>
    <m/>
    <m/>
  </r>
  <r>
    <m/>
    <s v="KУРАТИВА/ Прегледи лекара"/>
    <x v="0"/>
    <m/>
    <m/>
    <x v="0"/>
    <n v="4779"/>
    <n v="1356"/>
  </r>
  <r>
    <m/>
    <m/>
    <x v="7"/>
    <m/>
    <m/>
    <x v="12"/>
    <n v="3256"/>
    <n v="919"/>
  </r>
  <r>
    <m/>
    <m/>
    <x v="8"/>
    <m/>
    <m/>
    <x v="13"/>
    <n v="1476"/>
    <n v="408"/>
  </r>
  <r>
    <m/>
    <m/>
    <x v="9"/>
    <m/>
    <m/>
    <x v="14"/>
    <n v="5"/>
    <n v="1"/>
  </r>
  <r>
    <m/>
    <m/>
    <x v="10"/>
    <m/>
    <m/>
    <x v="15"/>
    <n v="5"/>
    <n v="1"/>
  </r>
  <r>
    <m/>
    <m/>
    <x v="11"/>
    <m/>
    <m/>
    <x v="16"/>
    <m/>
    <m/>
  </r>
  <r>
    <m/>
    <m/>
    <x v="12"/>
    <m/>
    <m/>
    <x v="17"/>
    <n v="2"/>
    <m/>
  </r>
  <r>
    <m/>
    <m/>
    <x v="13"/>
    <m/>
    <m/>
    <x v="18"/>
    <n v="35"/>
    <n v="27"/>
  </r>
  <r>
    <m/>
    <m/>
    <x v="14"/>
    <m/>
    <m/>
    <x v="19"/>
    <m/>
    <m/>
  </r>
  <r>
    <m/>
    <m/>
    <x v="15"/>
    <m/>
    <m/>
    <x v="20"/>
    <m/>
    <m/>
  </r>
  <r>
    <m/>
    <s v="ДИЈАГНОСТИЧКО ТЕРАПИЈСКЕ УСЛУГЕ"/>
    <x v="0"/>
    <m/>
    <m/>
    <x v="0"/>
    <n v="260"/>
    <n v="35"/>
  </r>
  <r>
    <m/>
    <m/>
    <x v="16"/>
    <m/>
    <m/>
    <x v="21"/>
    <m/>
    <m/>
  </r>
  <r>
    <m/>
    <m/>
    <x v="17"/>
    <m/>
    <m/>
    <x v="22"/>
    <m/>
    <m/>
  </r>
  <r>
    <m/>
    <m/>
    <x v="18"/>
    <m/>
    <m/>
    <x v="23"/>
    <n v="98"/>
    <n v="7"/>
  </r>
  <r>
    <m/>
    <m/>
    <x v="19"/>
    <m/>
    <m/>
    <x v="24"/>
    <m/>
    <m/>
  </r>
  <r>
    <m/>
    <m/>
    <x v="20"/>
    <m/>
    <m/>
    <x v="25"/>
    <m/>
    <m/>
  </r>
  <r>
    <m/>
    <m/>
    <x v="21"/>
    <m/>
    <m/>
    <x v="26"/>
    <n v="71"/>
    <n v="20"/>
  </r>
  <r>
    <m/>
    <m/>
    <x v="22"/>
    <m/>
    <m/>
    <x v="27"/>
    <n v="91"/>
    <n v="7"/>
  </r>
  <r>
    <m/>
    <m/>
    <x v="23"/>
    <m/>
    <m/>
    <x v="28"/>
    <m/>
    <m/>
  </r>
  <r>
    <m/>
    <m/>
    <x v="24"/>
    <m/>
    <m/>
    <x v="29"/>
    <m/>
    <n v="1"/>
  </r>
  <r>
    <m/>
    <m/>
    <x v="25"/>
    <m/>
    <m/>
    <x v="30"/>
    <m/>
    <m/>
  </r>
  <r>
    <m/>
    <s v="ЗДРАВСТВЕНО ВАСПИТАЊЕ"/>
    <x v="0"/>
    <m/>
    <m/>
    <x v="0"/>
    <n v="301"/>
    <n v="74"/>
  </r>
  <r>
    <m/>
    <m/>
    <x v="26"/>
    <m/>
    <m/>
    <x v="31"/>
    <n v="301"/>
    <n v="74"/>
  </r>
  <r>
    <m/>
    <m/>
    <x v="27"/>
    <m/>
    <m/>
    <x v="32"/>
    <n v="0"/>
    <n v="0"/>
  </r>
  <r>
    <m/>
    <m/>
    <x v="0"/>
    <s v="1000207"/>
    <s v="00"/>
    <x v="33"/>
    <m/>
    <m/>
  </r>
  <r>
    <m/>
    <m/>
    <x v="0"/>
    <s v="1000207"/>
    <s v="05"/>
    <x v="34"/>
    <m/>
    <m/>
  </r>
  <r>
    <m/>
    <s v="УКУПАН БРОЈ ПОСЕТА"/>
    <x v="0"/>
    <m/>
    <m/>
    <x v="0"/>
    <n v="7119"/>
    <n v="1917"/>
  </r>
  <r>
    <m/>
    <m/>
    <x v="0"/>
    <m/>
    <m/>
    <x v="0"/>
    <m/>
    <m/>
  </r>
  <r>
    <s v=" 1058 - Развојно саветовалиште"/>
    <m/>
    <x v="0"/>
    <m/>
    <m/>
    <x v="0"/>
    <m/>
    <m/>
  </r>
  <r>
    <m/>
    <s v="РАД ЛЕКАРА"/>
    <x v="0"/>
    <m/>
    <m/>
    <x v="0"/>
    <m/>
    <m/>
  </r>
  <r>
    <m/>
    <m/>
    <x v="3"/>
    <m/>
    <m/>
    <x v="6"/>
    <m/>
    <m/>
  </r>
  <r>
    <m/>
    <m/>
    <x v="28"/>
    <m/>
    <m/>
    <x v="35"/>
    <m/>
    <m/>
  </r>
  <r>
    <m/>
    <m/>
    <x v="29"/>
    <m/>
    <m/>
    <x v="36"/>
    <m/>
    <m/>
  </r>
  <r>
    <m/>
    <m/>
    <x v="30"/>
    <m/>
    <m/>
    <x v="37"/>
    <m/>
    <m/>
  </r>
  <r>
    <m/>
    <m/>
    <x v="31"/>
    <m/>
    <m/>
    <x v="38"/>
    <m/>
    <m/>
  </r>
  <r>
    <m/>
    <m/>
    <x v="32"/>
    <m/>
    <m/>
    <x v="39"/>
    <m/>
    <m/>
  </r>
  <r>
    <m/>
    <m/>
    <x v="33"/>
    <m/>
    <m/>
    <x v="40"/>
    <m/>
    <m/>
  </r>
  <r>
    <m/>
    <m/>
    <x v="34"/>
    <m/>
    <m/>
    <x v="41"/>
    <m/>
    <m/>
  </r>
  <r>
    <m/>
    <m/>
    <x v="35"/>
    <m/>
    <m/>
    <x v="42"/>
    <m/>
    <m/>
  </r>
  <r>
    <m/>
    <m/>
    <x v="13"/>
    <m/>
    <m/>
    <x v="18"/>
    <m/>
    <m/>
  </r>
  <r>
    <m/>
    <m/>
    <x v="24"/>
    <m/>
    <m/>
    <x v="29"/>
    <m/>
    <m/>
  </r>
  <r>
    <m/>
    <m/>
    <x v="11"/>
    <m/>
    <m/>
    <x v="16"/>
    <m/>
    <m/>
  </r>
  <r>
    <m/>
    <s v="РАД ПСИХОЛОГА"/>
    <x v="0"/>
    <m/>
    <m/>
    <x v="0"/>
    <m/>
    <m/>
  </r>
  <r>
    <m/>
    <m/>
    <x v="36"/>
    <m/>
    <m/>
    <x v="43"/>
    <m/>
    <m/>
  </r>
  <r>
    <m/>
    <m/>
    <x v="37"/>
    <m/>
    <m/>
    <x v="44"/>
    <m/>
    <m/>
  </r>
  <r>
    <m/>
    <m/>
    <x v="38"/>
    <m/>
    <m/>
    <x v="45"/>
    <m/>
    <m/>
  </r>
  <r>
    <m/>
    <m/>
    <x v="39"/>
    <m/>
    <m/>
    <x v="46"/>
    <m/>
    <m/>
  </r>
  <r>
    <m/>
    <m/>
    <x v="40"/>
    <m/>
    <m/>
    <x v="47"/>
    <m/>
    <m/>
  </r>
  <r>
    <m/>
    <m/>
    <x v="41"/>
    <m/>
    <m/>
    <x v="48"/>
    <m/>
    <m/>
  </r>
  <r>
    <m/>
    <s v="РАД ДЕФЕКТОЛОГА (ЛОГОПЕДА)"/>
    <x v="0"/>
    <m/>
    <m/>
    <x v="0"/>
    <m/>
    <m/>
  </r>
  <r>
    <m/>
    <m/>
    <x v="42"/>
    <m/>
    <m/>
    <x v="49"/>
    <n v="0"/>
    <n v="0"/>
  </r>
  <r>
    <m/>
    <m/>
    <x v="0"/>
    <s v="1700038"/>
    <m/>
    <x v="50"/>
    <m/>
    <m/>
  </r>
  <r>
    <m/>
    <m/>
    <x v="0"/>
    <s v="1700038"/>
    <m/>
    <x v="51"/>
    <m/>
    <m/>
  </r>
  <r>
    <m/>
    <m/>
    <x v="0"/>
    <s v="1700038"/>
    <m/>
    <x v="52"/>
    <m/>
    <m/>
  </r>
  <r>
    <m/>
    <m/>
    <x v="43"/>
    <m/>
    <m/>
    <x v="53"/>
    <m/>
    <m/>
  </r>
  <r>
    <m/>
    <m/>
    <x v="44"/>
    <m/>
    <m/>
    <x v="54"/>
    <m/>
    <m/>
  </r>
  <r>
    <m/>
    <m/>
    <x v="45"/>
    <m/>
    <m/>
    <x v="55"/>
    <m/>
    <m/>
  </r>
  <r>
    <m/>
    <m/>
    <x v="46"/>
    <m/>
    <m/>
    <x v="56"/>
    <m/>
    <m/>
  </r>
  <r>
    <m/>
    <m/>
    <x v="47"/>
    <m/>
    <m/>
    <x v="57"/>
    <m/>
    <m/>
  </r>
  <r>
    <m/>
    <m/>
    <x v="48"/>
    <m/>
    <m/>
    <x v="58"/>
    <m/>
    <m/>
  </r>
  <r>
    <m/>
    <m/>
    <x v="49"/>
    <m/>
    <m/>
    <x v="59"/>
    <m/>
    <m/>
  </r>
  <r>
    <m/>
    <m/>
    <x v="50"/>
    <m/>
    <m/>
    <x v="60"/>
    <m/>
    <m/>
  </r>
  <r>
    <m/>
    <m/>
    <x v="51"/>
    <m/>
    <m/>
    <x v="61"/>
    <m/>
    <m/>
  </r>
  <r>
    <m/>
    <s v="РАД СОЦИЈАЛНОГ РАДНИКА"/>
    <x v="0"/>
    <m/>
    <m/>
    <x v="0"/>
    <m/>
    <m/>
  </r>
  <r>
    <m/>
    <m/>
    <x v="26"/>
    <m/>
    <m/>
    <x v="31"/>
    <m/>
    <m/>
  </r>
  <r>
    <m/>
    <m/>
    <x v="27"/>
    <m/>
    <m/>
    <x v="32"/>
    <n v="0"/>
    <n v="0"/>
  </r>
  <r>
    <m/>
    <m/>
    <x v="0"/>
    <s v="1000207"/>
    <s v="00"/>
    <x v="33"/>
    <m/>
    <m/>
  </r>
  <r>
    <m/>
    <m/>
    <x v="0"/>
    <s v="1000207"/>
    <s v="05"/>
    <x v="34"/>
    <m/>
    <m/>
  </r>
  <r>
    <m/>
    <m/>
    <x v="52"/>
    <m/>
    <m/>
    <x v="62"/>
    <m/>
    <m/>
  </r>
  <r>
    <m/>
    <m/>
    <x v="53"/>
    <m/>
    <m/>
    <x v="63"/>
    <m/>
    <m/>
  </r>
  <r>
    <m/>
    <m/>
    <x v="54"/>
    <m/>
    <m/>
    <x v="64"/>
    <m/>
    <m/>
  </r>
  <r>
    <m/>
    <m/>
    <x v="55"/>
    <m/>
    <m/>
    <x v="65"/>
    <m/>
    <m/>
  </r>
  <r>
    <m/>
    <m/>
    <x v="56"/>
    <m/>
    <m/>
    <x v="66"/>
    <m/>
    <m/>
  </r>
  <r>
    <m/>
    <m/>
    <x v="57"/>
    <m/>
    <m/>
    <x v="67"/>
    <m/>
    <m/>
  </r>
  <r>
    <m/>
    <m/>
    <x v="58"/>
    <m/>
    <m/>
    <x v="68"/>
    <m/>
    <m/>
  </r>
  <r>
    <m/>
    <m/>
    <x v="0"/>
    <m/>
    <m/>
    <x v="0"/>
    <m/>
    <m/>
  </r>
  <r>
    <m/>
    <m/>
    <x v="0"/>
    <m/>
    <m/>
    <x v="0"/>
    <m/>
    <m/>
  </r>
  <r>
    <m/>
    <s v="БРОЈ КОРИСНИКА УСЛУГА"/>
    <x v="0"/>
    <m/>
    <m/>
    <x v="0"/>
    <m/>
    <m/>
  </r>
  <r>
    <m/>
    <s v="УКУПАН БРОЈ ПОСЕТА"/>
    <x v="0"/>
    <m/>
    <m/>
    <x v="0"/>
    <m/>
    <m/>
  </r>
  <r>
    <m/>
    <m/>
    <x v="0"/>
    <m/>
    <m/>
    <x v="0"/>
    <m/>
    <m/>
  </r>
  <r>
    <s v="1004 - Здравствена заштита деце школског узраста"/>
    <m/>
    <x v="0"/>
    <m/>
    <m/>
    <x v="0"/>
    <m/>
    <m/>
  </r>
  <r>
    <m/>
    <s v="ПРЕВЕНТИВА/ Прегледи лекара"/>
    <x v="0"/>
    <m/>
    <m/>
    <x v="0"/>
    <n v="841"/>
    <n v="270"/>
  </r>
  <r>
    <m/>
    <m/>
    <x v="59"/>
    <m/>
    <m/>
    <x v="69"/>
    <n v="466"/>
    <n v="88"/>
  </r>
  <r>
    <m/>
    <m/>
    <x v="0"/>
    <s v="1100031"/>
    <m/>
    <x v="70"/>
    <n v="73"/>
    <n v="10"/>
  </r>
  <r>
    <m/>
    <m/>
    <x v="0"/>
    <s v="1100031"/>
    <m/>
    <x v="71"/>
    <n v="73"/>
    <n v="8"/>
  </r>
  <r>
    <m/>
    <m/>
    <x v="0"/>
    <s v="1100031"/>
    <m/>
    <x v="72"/>
    <n v="91"/>
    <n v="12"/>
  </r>
  <r>
    <m/>
    <m/>
    <x v="0"/>
    <s v="1100031"/>
    <m/>
    <x v="73"/>
    <n v="82"/>
    <n v="24"/>
  </r>
  <r>
    <m/>
    <m/>
    <x v="0"/>
    <s v="1100031"/>
    <m/>
    <x v="74"/>
    <n v="73"/>
    <n v="20"/>
  </r>
  <r>
    <m/>
    <m/>
    <x v="0"/>
    <s v="1100031"/>
    <m/>
    <x v="75"/>
    <n v="74"/>
    <n v="14"/>
  </r>
  <r>
    <m/>
    <m/>
    <x v="3"/>
    <m/>
    <m/>
    <x v="6"/>
    <n v="36"/>
    <n v="5"/>
  </r>
  <r>
    <m/>
    <m/>
    <x v="0"/>
    <s v="1100049"/>
    <m/>
    <x v="76"/>
    <n v="4"/>
    <n v="1"/>
  </r>
  <r>
    <m/>
    <m/>
    <x v="0"/>
    <s v="1100049"/>
    <m/>
    <x v="77"/>
    <n v="7"/>
    <n v="1"/>
  </r>
  <r>
    <m/>
    <m/>
    <x v="0"/>
    <s v="1100049"/>
    <m/>
    <x v="78"/>
    <n v="10"/>
    <n v="3"/>
  </r>
  <r>
    <m/>
    <m/>
    <x v="0"/>
    <s v="1100049"/>
    <m/>
    <x v="79"/>
    <n v="3"/>
    <m/>
  </r>
  <r>
    <m/>
    <m/>
    <x v="0"/>
    <s v="1100049"/>
    <m/>
    <x v="80"/>
    <n v="12"/>
    <m/>
  </r>
  <r>
    <m/>
    <m/>
    <x v="0"/>
    <s v="1100049"/>
    <m/>
    <x v="81"/>
    <m/>
    <m/>
  </r>
  <r>
    <m/>
    <m/>
    <x v="4"/>
    <m/>
    <m/>
    <x v="9"/>
    <n v="244"/>
    <n v="170"/>
  </r>
  <r>
    <m/>
    <m/>
    <x v="5"/>
    <m/>
    <s v="*"/>
    <x v="10"/>
    <n v="95"/>
    <n v="7"/>
  </r>
  <r>
    <m/>
    <m/>
    <x v="60"/>
    <m/>
    <m/>
    <x v="82"/>
    <m/>
    <m/>
  </r>
  <r>
    <m/>
    <m/>
    <x v="61"/>
    <m/>
    <m/>
    <x v="83"/>
    <m/>
    <m/>
  </r>
  <r>
    <m/>
    <m/>
    <x v="62"/>
    <m/>
    <m/>
    <x v="84"/>
    <m/>
    <m/>
  </r>
  <r>
    <m/>
    <s v="KУРАТИВА/ Прегледи лекара"/>
    <x v="0"/>
    <m/>
    <m/>
    <x v="0"/>
    <n v="4988"/>
    <n v="999"/>
  </r>
  <r>
    <m/>
    <m/>
    <x v="7"/>
    <m/>
    <m/>
    <x v="12"/>
    <n v="2976"/>
    <n v="655"/>
  </r>
  <r>
    <m/>
    <m/>
    <x v="8"/>
    <m/>
    <m/>
    <x v="13"/>
    <n v="1610"/>
    <n v="295"/>
  </r>
  <r>
    <m/>
    <m/>
    <x v="9"/>
    <m/>
    <m/>
    <x v="14"/>
    <n v="15"/>
    <n v="1"/>
  </r>
  <r>
    <m/>
    <m/>
    <x v="10"/>
    <m/>
    <m/>
    <x v="15"/>
    <n v="20"/>
    <n v="35"/>
  </r>
  <r>
    <m/>
    <m/>
    <x v="11"/>
    <m/>
    <m/>
    <x v="16"/>
    <m/>
    <m/>
  </r>
  <r>
    <m/>
    <m/>
    <x v="12"/>
    <m/>
    <m/>
    <x v="17"/>
    <n v="2"/>
    <m/>
  </r>
  <r>
    <m/>
    <m/>
    <x v="13"/>
    <m/>
    <m/>
    <x v="18"/>
    <n v="365"/>
    <n v="13"/>
  </r>
  <r>
    <m/>
    <m/>
    <x v="14"/>
    <m/>
    <m/>
    <x v="19"/>
    <m/>
    <m/>
  </r>
  <r>
    <m/>
    <m/>
    <x v="15"/>
    <m/>
    <m/>
    <x v="20"/>
    <m/>
    <m/>
  </r>
  <r>
    <m/>
    <s v="ДИЈАГНОСТИЧКО ТЕРАПИЈСКЕ УСЛУГЕ"/>
    <x v="0"/>
    <m/>
    <m/>
    <x v="0"/>
    <n v="436"/>
    <n v="46"/>
  </r>
  <r>
    <m/>
    <m/>
    <x v="16"/>
    <m/>
    <m/>
    <x v="21"/>
    <m/>
    <m/>
  </r>
  <r>
    <m/>
    <m/>
    <x v="17"/>
    <m/>
    <m/>
    <x v="22"/>
    <n v="3"/>
    <n v="0"/>
  </r>
  <r>
    <m/>
    <m/>
    <x v="18"/>
    <m/>
    <m/>
    <x v="23"/>
    <n v="159"/>
    <n v="16"/>
  </r>
  <r>
    <m/>
    <m/>
    <x v="19"/>
    <m/>
    <m/>
    <x v="24"/>
    <m/>
    <m/>
  </r>
  <r>
    <m/>
    <m/>
    <x v="20"/>
    <m/>
    <m/>
    <x v="25"/>
    <m/>
    <m/>
  </r>
  <r>
    <m/>
    <m/>
    <x v="21"/>
    <m/>
    <m/>
    <x v="26"/>
    <n v="138"/>
    <n v="8"/>
  </r>
  <r>
    <m/>
    <m/>
    <x v="22"/>
    <m/>
    <m/>
    <x v="27"/>
    <n v="123"/>
    <n v="16"/>
  </r>
  <r>
    <m/>
    <m/>
    <x v="23"/>
    <m/>
    <m/>
    <x v="28"/>
    <n v="3"/>
    <m/>
  </r>
  <r>
    <m/>
    <m/>
    <x v="25"/>
    <m/>
    <m/>
    <x v="30"/>
    <m/>
    <m/>
  </r>
  <r>
    <m/>
    <m/>
    <x v="24"/>
    <m/>
    <m/>
    <x v="29"/>
    <n v="10"/>
    <n v="6"/>
  </r>
  <r>
    <m/>
    <s v="ЗДРАВСТВЕНО ВАСПИТАЊЕ"/>
    <x v="0"/>
    <m/>
    <m/>
    <x v="0"/>
    <n v="543"/>
    <n v="237"/>
  </r>
  <r>
    <m/>
    <m/>
    <x v="26"/>
    <m/>
    <m/>
    <x v="31"/>
    <n v="543"/>
    <n v="237"/>
  </r>
  <r>
    <m/>
    <m/>
    <x v="27"/>
    <m/>
    <m/>
    <x v="32"/>
    <n v="0"/>
    <n v="0"/>
  </r>
  <r>
    <m/>
    <m/>
    <x v="0"/>
    <s v="1000207"/>
    <s v="00"/>
    <x v="33"/>
    <m/>
    <m/>
  </r>
  <r>
    <m/>
    <m/>
    <x v="0"/>
    <s v="1000207"/>
    <s v="05"/>
    <x v="34"/>
    <m/>
    <m/>
  </r>
  <r>
    <m/>
    <s v="УКУПАН БРОЈ ПОСЕТА"/>
    <x v="0"/>
    <m/>
    <m/>
    <x v="0"/>
    <n v="6808"/>
    <n v="1552"/>
  </r>
  <r>
    <m/>
    <m/>
    <x v="0"/>
    <m/>
    <m/>
    <x v="0"/>
    <m/>
    <m/>
  </r>
  <r>
    <s v="1059 - Саветовалиште за младе"/>
    <m/>
    <x v="0"/>
    <m/>
    <m/>
    <x v="0"/>
    <m/>
    <m/>
  </r>
  <r>
    <m/>
    <s v="ЗДРАВСТВЕНО ВАСПИТАЊЕ"/>
    <x v="0"/>
    <m/>
    <m/>
    <x v="0"/>
    <m/>
    <m/>
  </r>
  <r>
    <m/>
    <m/>
    <x v="26"/>
    <m/>
    <m/>
    <x v="31"/>
    <n v="0"/>
    <n v="0"/>
  </r>
  <r>
    <m/>
    <m/>
    <x v="0"/>
    <s v="1000215"/>
    <m/>
    <x v="85"/>
    <m/>
    <m/>
  </r>
  <r>
    <m/>
    <m/>
    <x v="0"/>
    <s v="1000215"/>
    <m/>
    <x v="86"/>
    <m/>
    <m/>
  </r>
  <r>
    <m/>
    <m/>
    <x v="0"/>
    <s v="1000215"/>
    <m/>
    <x v="87"/>
    <m/>
    <m/>
  </r>
  <r>
    <m/>
    <m/>
    <x v="0"/>
    <s v="1000215"/>
    <m/>
    <x v="88"/>
    <m/>
    <m/>
  </r>
  <r>
    <m/>
    <m/>
    <x v="27"/>
    <m/>
    <m/>
    <x v="32"/>
    <n v="0"/>
    <n v="0"/>
  </r>
  <r>
    <m/>
    <m/>
    <x v="0"/>
    <s v="1000207"/>
    <s v="00"/>
    <x v="33"/>
    <m/>
    <m/>
  </r>
  <r>
    <m/>
    <m/>
    <x v="0"/>
    <s v="1000207"/>
    <s v="05"/>
    <x v="34"/>
    <m/>
    <m/>
  </r>
  <r>
    <m/>
    <s v="РАД ПСИХОЛОГА"/>
    <x v="0"/>
    <m/>
    <m/>
    <x v="0"/>
    <m/>
    <m/>
  </r>
  <r>
    <m/>
    <m/>
    <x v="36"/>
    <m/>
    <m/>
    <x v="43"/>
    <m/>
    <m/>
  </r>
  <r>
    <m/>
    <m/>
    <x v="37"/>
    <m/>
    <m/>
    <x v="44"/>
    <m/>
    <m/>
  </r>
  <r>
    <m/>
    <m/>
    <x v="38"/>
    <m/>
    <m/>
    <x v="45"/>
    <m/>
    <m/>
  </r>
  <r>
    <m/>
    <m/>
    <x v="39"/>
    <m/>
    <m/>
    <x v="46"/>
    <m/>
    <m/>
  </r>
  <r>
    <m/>
    <s v="РАД СОЦИЈАЛНОГ РАДНИКА"/>
    <x v="0"/>
    <m/>
    <m/>
    <x v="0"/>
    <m/>
    <m/>
  </r>
  <r>
    <m/>
    <m/>
    <x v="26"/>
    <m/>
    <m/>
    <x v="31"/>
    <m/>
    <m/>
  </r>
  <r>
    <m/>
    <m/>
    <x v="27"/>
    <m/>
    <m/>
    <x v="32"/>
    <m/>
    <m/>
  </r>
  <r>
    <m/>
    <s v="БРОЈ КОРИСНИКА УСЛУГА"/>
    <x v="0"/>
    <m/>
    <m/>
    <x v="0"/>
    <m/>
    <m/>
  </r>
  <r>
    <m/>
    <s v="УКУПАН БРОЈ ПОСЕТА"/>
    <x v="0"/>
    <m/>
    <m/>
    <x v="0"/>
    <m/>
    <m/>
  </r>
  <r>
    <m/>
    <m/>
    <x v="0"/>
    <m/>
    <m/>
    <x v="0"/>
    <m/>
    <m/>
  </r>
  <r>
    <s v="1008 - Здравствена заштита жена"/>
    <m/>
    <x v="0"/>
    <m/>
    <m/>
    <x v="0"/>
    <m/>
    <m/>
  </r>
  <r>
    <m/>
    <s v="ПРЕВЕНТИВА/ Прегледи лекара"/>
    <x v="0"/>
    <m/>
    <m/>
    <x v="0"/>
    <n v="4285"/>
    <n v="1053"/>
  </r>
  <r>
    <m/>
    <m/>
    <x v="63"/>
    <m/>
    <m/>
    <x v="89"/>
    <n v="341"/>
    <n v="19"/>
  </r>
  <r>
    <m/>
    <m/>
    <x v="64"/>
    <m/>
    <m/>
    <x v="90"/>
    <n v="370"/>
    <n v="85"/>
  </r>
  <r>
    <m/>
    <m/>
    <x v="65"/>
    <m/>
    <m/>
    <x v="91"/>
    <n v="333"/>
    <n v="78"/>
  </r>
  <r>
    <m/>
    <m/>
    <x v="66"/>
    <m/>
    <m/>
    <x v="92"/>
    <m/>
    <m/>
  </r>
  <r>
    <m/>
    <m/>
    <x v="67"/>
    <m/>
    <m/>
    <x v="93"/>
    <m/>
    <m/>
  </r>
  <r>
    <m/>
    <m/>
    <x v="68"/>
    <m/>
    <m/>
    <x v="94"/>
    <n v="252"/>
    <n v="105"/>
  </r>
  <r>
    <m/>
    <m/>
    <x v="69"/>
    <m/>
    <m/>
    <x v="95"/>
    <n v="90"/>
    <m/>
  </r>
  <r>
    <m/>
    <m/>
    <x v="70"/>
    <m/>
    <m/>
    <x v="96"/>
    <n v="90"/>
    <m/>
  </r>
  <r>
    <m/>
    <m/>
    <x v="71"/>
    <m/>
    <m/>
    <x v="97"/>
    <n v="90"/>
    <m/>
  </r>
  <r>
    <m/>
    <m/>
    <x v="72"/>
    <m/>
    <m/>
    <x v="98"/>
    <n v="13"/>
    <n v="32"/>
  </r>
  <r>
    <m/>
    <m/>
    <x v="73"/>
    <m/>
    <m/>
    <x v="99"/>
    <n v="23"/>
    <n v="5"/>
  </r>
  <r>
    <m/>
    <m/>
    <x v="74"/>
    <m/>
    <m/>
    <x v="100"/>
    <n v="457"/>
    <n v="125"/>
  </r>
  <r>
    <m/>
    <m/>
    <x v="75"/>
    <m/>
    <m/>
    <x v="101"/>
    <n v="220"/>
    <n v="84"/>
  </r>
  <r>
    <m/>
    <m/>
    <x v="0"/>
    <s v="1300037"/>
    <s v="06"/>
    <x v="102"/>
    <n v="98"/>
    <n v="35"/>
  </r>
  <r>
    <m/>
    <m/>
    <x v="0"/>
    <s v="1300037"/>
    <s v="00"/>
    <x v="103"/>
    <n v="122"/>
    <n v="49"/>
  </r>
  <r>
    <m/>
    <m/>
    <x v="76"/>
    <m/>
    <m/>
    <x v="104"/>
    <n v="1346"/>
    <n v="343"/>
  </r>
  <r>
    <m/>
    <m/>
    <x v="77"/>
    <m/>
    <m/>
    <x v="105"/>
    <n v="82"/>
    <n v="30"/>
  </r>
  <r>
    <m/>
    <m/>
    <x v="78"/>
    <m/>
    <m/>
    <x v="106"/>
    <n v="81"/>
    <n v="30"/>
  </r>
  <r>
    <m/>
    <m/>
    <x v="79"/>
    <m/>
    <m/>
    <x v="107"/>
    <n v="48"/>
    <n v="15"/>
  </r>
  <r>
    <m/>
    <m/>
    <x v="0"/>
    <s v="1300169"/>
    <s v="00"/>
    <x v="108"/>
    <n v="35"/>
    <n v="13"/>
  </r>
  <r>
    <m/>
    <m/>
    <x v="0"/>
    <s v="1300169"/>
    <s v="09"/>
    <x v="109"/>
    <n v="13"/>
    <n v="2"/>
  </r>
  <r>
    <m/>
    <m/>
    <x v="80"/>
    <m/>
    <m/>
    <x v="110"/>
    <n v="449"/>
    <n v="102"/>
  </r>
  <r>
    <m/>
    <s v="KУРАТИВА/ Прегледи лекара"/>
    <x v="0"/>
    <m/>
    <m/>
    <x v="0"/>
    <n v="2448"/>
    <n v="684"/>
  </r>
  <r>
    <m/>
    <m/>
    <x v="81"/>
    <m/>
    <m/>
    <x v="111"/>
    <n v="1037"/>
    <n v="300"/>
  </r>
  <r>
    <m/>
    <m/>
    <x v="82"/>
    <m/>
    <m/>
    <x v="112"/>
    <n v="589"/>
    <n v="126"/>
  </r>
  <r>
    <m/>
    <m/>
    <x v="83"/>
    <m/>
    <m/>
    <x v="113"/>
    <m/>
    <m/>
  </r>
  <r>
    <m/>
    <m/>
    <x v="12"/>
    <m/>
    <m/>
    <x v="17"/>
    <n v="3"/>
    <n v="1"/>
  </r>
  <r>
    <m/>
    <m/>
    <x v="11"/>
    <m/>
    <m/>
    <x v="16"/>
    <m/>
    <m/>
  </r>
  <r>
    <m/>
    <m/>
    <x v="13"/>
    <m/>
    <m/>
    <x v="18"/>
    <n v="135"/>
    <n v="85"/>
  </r>
  <r>
    <m/>
    <m/>
    <x v="84"/>
    <m/>
    <m/>
    <x v="114"/>
    <n v="502"/>
    <n v="129"/>
  </r>
  <r>
    <m/>
    <m/>
    <x v="85"/>
    <m/>
    <m/>
    <x v="115"/>
    <n v="182"/>
    <n v="43"/>
  </r>
  <r>
    <m/>
    <s v="ДИЈАГНОСТИЧКО ТЕРАПИЈСКЕ УСЛУГЕ"/>
    <x v="0"/>
    <m/>
    <m/>
    <x v="0"/>
    <n v="3902"/>
    <n v="1046"/>
  </r>
  <r>
    <m/>
    <m/>
    <x v="86"/>
    <m/>
    <m/>
    <x v="116"/>
    <n v="1951"/>
    <n v="523"/>
  </r>
  <r>
    <m/>
    <m/>
    <x v="87"/>
    <m/>
    <m/>
    <x v="117"/>
    <n v="100"/>
    <m/>
  </r>
  <r>
    <m/>
    <m/>
    <x v="88"/>
    <m/>
    <m/>
    <x v="118"/>
    <n v="43"/>
    <n v="19"/>
  </r>
  <r>
    <m/>
    <m/>
    <x v="16"/>
    <m/>
    <m/>
    <x v="21"/>
    <n v="329"/>
    <n v="93"/>
  </r>
  <r>
    <m/>
    <m/>
    <x v="89"/>
    <m/>
    <m/>
    <x v="119"/>
    <n v="200"/>
    <n v="55"/>
  </r>
  <r>
    <m/>
    <m/>
    <x v="90"/>
    <m/>
    <m/>
    <x v="120"/>
    <n v="264"/>
    <n v="76"/>
  </r>
  <r>
    <m/>
    <m/>
    <x v="91"/>
    <m/>
    <m/>
    <x v="121"/>
    <m/>
    <m/>
  </r>
  <r>
    <m/>
    <m/>
    <x v="92"/>
    <m/>
    <m/>
    <x v="122"/>
    <m/>
    <m/>
  </r>
  <r>
    <m/>
    <m/>
    <x v="93"/>
    <m/>
    <m/>
    <x v="123"/>
    <m/>
    <m/>
  </r>
  <r>
    <m/>
    <m/>
    <x v="94"/>
    <m/>
    <m/>
    <x v="124"/>
    <m/>
    <m/>
  </r>
  <r>
    <m/>
    <m/>
    <x v="21"/>
    <m/>
    <m/>
    <x v="26"/>
    <m/>
    <m/>
  </r>
  <r>
    <m/>
    <m/>
    <x v="22"/>
    <m/>
    <m/>
    <x v="27"/>
    <m/>
    <m/>
  </r>
  <r>
    <m/>
    <m/>
    <x v="18"/>
    <m/>
    <m/>
    <x v="23"/>
    <m/>
    <m/>
  </r>
  <r>
    <m/>
    <m/>
    <x v="24"/>
    <m/>
    <m/>
    <x v="29"/>
    <n v="1015"/>
    <n v="280"/>
  </r>
  <r>
    <m/>
    <m/>
    <x v="95"/>
    <m/>
    <m/>
    <x v="125"/>
    <m/>
    <m/>
  </r>
  <r>
    <m/>
    <s v="ЗДРАВСТВЕНО ВАСПИТАЊЕ"/>
    <x v="0"/>
    <m/>
    <m/>
    <x v="0"/>
    <n v="55"/>
    <n v="216"/>
  </r>
  <r>
    <m/>
    <m/>
    <x v="26"/>
    <m/>
    <m/>
    <x v="31"/>
    <n v="0"/>
    <n v="171"/>
  </r>
  <r>
    <m/>
    <m/>
    <x v="0"/>
    <s v="1000215"/>
    <s v="32*"/>
    <x v="126"/>
    <n v="0"/>
    <n v="171"/>
  </r>
  <r>
    <m/>
    <m/>
    <x v="27"/>
    <m/>
    <m/>
    <x v="32"/>
    <n v="55"/>
    <n v="45"/>
  </r>
  <r>
    <m/>
    <m/>
    <x v="0"/>
    <s v="1000207"/>
    <s v="00"/>
    <x v="33"/>
    <n v="12"/>
    <n v="10"/>
  </r>
  <r>
    <m/>
    <m/>
    <x v="0"/>
    <s v="1000207"/>
    <s v="05"/>
    <x v="34"/>
    <n v="43"/>
    <n v="35"/>
  </r>
  <r>
    <m/>
    <s v="УКУПАН БРОЈ ТРУДНИЦА"/>
    <x v="0"/>
    <m/>
    <m/>
    <x v="0"/>
    <n v="1729"/>
    <n v="487"/>
  </r>
  <r>
    <m/>
    <s v="БРОЈ ТРУДНИЦА СА ВИСОКОРИЗИЧНОМ ТРУДНОЋОМ"/>
    <x v="0"/>
    <m/>
    <m/>
    <x v="0"/>
    <m/>
    <m/>
  </r>
  <r>
    <m/>
    <s v="БРОЈ ПАРОВА УКЉУЧЕНИХ У ШКОЛУ РОДИТЕЉСТВА"/>
    <x v="0"/>
    <m/>
    <m/>
    <x v="0"/>
    <m/>
    <m/>
  </r>
  <r>
    <m/>
    <s v="БРОЈ ТРУДНИЦА КОЈЕ СУ ПРОШЛЕ ПСИХОФИЗИЧКУ ПРИПРЕМУ ЗА ПОРОЂАЈ"/>
    <x v="0"/>
    <m/>
    <m/>
    <x v="0"/>
    <m/>
    <m/>
  </r>
  <r>
    <m/>
    <s v="УКУПАН БРОЈ ПОСЕТА"/>
    <x v="0"/>
    <m/>
    <m/>
    <x v="0"/>
    <n v="10690"/>
    <n v="2999"/>
  </r>
  <r>
    <m/>
    <m/>
    <x v="0"/>
    <m/>
    <m/>
    <x v="0"/>
    <m/>
    <m/>
  </r>
  <r>
    <s v=" Здравствена заштита студентске омладине"/>
    <m/>
    <x v="0"/>
    <m/>
    <m/>
    <x v="0"/>
    <m/>
    <m/>
  </r>
  <r>
    <m/>
    <s v="ПРЕВЕНТИВА/ Прегледи лекара"/>
    <x v="0"/>
    <m/>
    <m/>
    <x v="0"/>
    <m/>
    <m/>
  </r>
  <r>
    <m/>
    <m/>
    <x v="96"/>
    <m/>
    <m/>
    <x v="127"/>
    <n v="0"/>
    <n v="0"/>
  </r>
  <r>
    <m/>
    <m/>
    <x v="0"/>
    <s v="1200013"/>
    <m/>
    <x v="128"/>
    <m/>
    <m/>
  </r>
  <r>
    <m/>
    <m/>
    <x v="0"/>
    <s v="1200013"/>
    <m/>
    <x v="129"/>
    <m/>
    <m/>
  </r>
  <r>
    <m/>
    <m/>
    <x v="97"/>
    <m/>
    <m/>
    <x v="130"/>
    <m/>
    <m/>
  </r>
  <r>
    <m/>
    <s v="KУРАТИВА/Прегледи лекара "/>
    <x v="0"/>
    <m/>
    <m/>
    <x v="0"/>
    <m/>
    <m/>
  </r>
  <r>
    <m/>
    <m/>
    <x v="98"/>
    <m/>
    <m/>
    <x v="131"/>
    <m/>
    <m/>
  </r>
  <r>
    <m/>
    <m/>
    <x v="99"/>
    <m/>
    <m/>
    <x v="132"/>
    <m/>
    <m/>
  </r>
  <r>
    <m/>
    <m/>
    <x v="100"/>
    <m/>
    <m/>
    <x v="133"/>
    <m/>
    <m/>
  </r>
  <r>
    <m/>
    <m/>
    <x v="12"/>
    <m/>
    <m/>
    <x v="17"/>
    <m/>
    <m/>
  </r>
  <r>
    <m/>
    <m/>
    <x v="13"/>
    <m/>
    <m/>
    <x v="18"/>
    <m/>
    <m/>
  </r>
  <r>
    <m/>
    <m/>
    <x v="11"/>
    <m/>
    <m/>
    <x v="16"/>
    <m/>
    <m/>
  </r>
  <r>
    <m/>
    <s v="ДИЈАГНОСТИЧКО ТЕРАПИЈСКЕ УСЛУГЕ"/>
    <x v="0"/>
    <m/>
    <m/>
    <x v="0"/>
    <m/>
    <m/>
  </r>
  <r>
    <m/>
    <m/>
    <x v="17"/>
    <m/>
    <m/>
    <x v="22"/>
    <m/>
    <m/>
  </r>
  <r>
    <m/>
    <m/>
    <x v="18"/>
    <m/>
    <m/>
    <x v="23"/>
    <m/>
    <m/>
  </r>
  <r>
    <m/>
    <m/>
    <x v="19"/>
    <m/>
    <m/>
    <x v="24"/>
    <m/>
    <m/>
  </r>
  <r>
    <m/>
    <m/>
    <x v="20"/>
    <m/>
    <m/>
    <x v="25"/>
    <m/>
    <m/>
  </r>
  <r>
    <m/>
    <m/>
    <x v="21"/>
    <m/>
    <m/>
    <x v="26"/>
    <m/>
    <m/>
  </r>
  <r>
    <m/>
    <m/>
    <x v="22"/>
    <m/>
    <m/>
    <x v="27"/>
    <m/>
    <m/>
  </r>
  <r>
    <m/>
    <m/>
    <x v="23"/>
    <m/>
    <m/>
    <x v="28"/>
    <m/>
    <m/>
  </r>
  <r>
    <m/>
    <m/>
    <x v="25"/>
    <m/>
    <m/>
    <x v="30"/>
    <m/>
    <m/>
  </r>
  <r>
    <m/>
    <m/>
    <x v="24"/>
    <m/>
    <m/>
    <x v="29"/>
    <m/>
    <m/>
  </r>
  <r>
    <m/>
    <s v="ЗДРАВСТВЕНО ВАСПИТАЊЕ"/>
    <x v="0"/>
    <m/>
    <m/>
    <x v="0"/>
    <m/>
    <m/>
  </r>
  <r>
    <m/>
    <m/>
    <x v="26"/>
    <m/>
    <m/>
    <x v="31"/>
    <m/>
    <m/>
  </r>
  <r>
    <m/>
    <m/>
    <x v="27"/>
    <m/>
    <m/>
    <x v="32"/>
    <n v="0"/>
    <n v="0"/>
  </r>
  <r>
    <m/>
    <m/>
    <x v="0"/>
    <n v="1000207"/>
    <s v="00"/>
    <x v="33"/>
    <m/>
    <m/>
  </r>
  <r>
    <m/>
    <m/>
    <x v="0"/>
    <n v="1000207"/>
    <s v="05"/>
    <x v="34"/>
    <m/>
    <m/>
  </r>
  <r>
    <m/>
    <s v="УКУПАН БРОЈ ПОСЕТА"/>
    <x v="0"/>
    <m/>
    <m/>
    <x v="0"/>
    <m/>
    <m/>
  </r>
  <r>
    <m/>
    <m/>
    <x v="0"/>
    <m/>
    <m/>
    <x v="0"/>
    <m/>
    <m/>
  </r>
  <r>
    <s v="1001 - Здравствена заштита одраслог становништва"/>
    <m/>
    <x v="0"/>
    <m/>
    <m/>
    <x v="0"/>
    <m/>
    <m/>
  </r>
  <r>
    <m/>
    <s v="ПРЕВЕНТИВА/ Прегледи лекара"/>
    <x v="0"/>
    <m/>
    <m/>
    <x v="0"/>
    <n v="3253"/>
    <n v="828"/>
  </r>
  <r>
    <m/>
    <m/>
    <x v="96"/>
    <m/>
    <m/>
    <x v="127"/>
    <n v="350"/>
    <n v="135"/>
  </r>
  <r>
    <m/>
    <m/>
    <x v="0"/>
    <s v="1200013"/>
    <m/>
    <x v="134"/>
    <n v="120"/>
    <n v="53"/>
  </r>
  <r>
    <m/>
    <m/>
    <x v="0"/>
    <s v="1200013"/>
    <m/>
    <x v="135"/>
    <n v="230"/>
    <n v="82"/>
  </r>
  <r>
    <m/>
    <m/>
    <x v="64"/>
    <m/>
    <m/>
    <x v="90"/>
    <m/>
    <n v="47"/>
  </r>
  <r>
    <m/>
    <m/>
    <x v="97"/>
    <m/>
    <m/>
    <x v="130"/>
    <n v="609"/>
    <n v="368"/>
  </r>
  <r>
    <m/>
    <m/>
    <x v="101"/>
    <m/>
    <m/>
    <x v="136"/>
    <n v="322"/>
    <n v="52"/>
  </r>
  <r>
    <m/>
    <m/>
    <x v="102"/>
    <m/>
    <m/>
    <x v="137"/>
    <n v="350"/>
    <n v="41"/>
  </r>
  <r>
    <m/>
    <m/>
    <x v="0"/>
    <n v="1200070"/>
    <m/>
    <x v="138"/>
    <n v="195"/>
    <n v="15"/>
  </r>
  <r>
    <m/>
    <m/>
    <x v="0"/>
    <n v="1200070"/>
    <m/>
    <x v="139"/>
    <n v="155"/>
    <n v="26"/>
  </r>
  <r>
    <m/>
    <m/>
    <x v="103"/>
    <m/>
    <s v="33"/>
    <x v="140"/>
    <n v="576"/>
    <n v="43"/>
  </r>
  <r>
    <m/>
    <m/>
    <x v="5"/>
    <m/>
    <m/>
    <x v="10"/>
    <n v="1046"/>
    <n v="142"/>
  </r>
  <r>
    <m/>
    <s v="КУРАТИВА/Прегледи лекара"/>
    <x v="0"/>
    <m/>
    <m/>
    <x v="0"/>
    <n v="60234"/>
    <n v="14247"/>
  </r>
  <r>
    <m/>
    <m/>
    <x v="98"/>
    <m/>
    <m/>
    <x v="131"/>
    <n v="29401"/>
    <n v="8387"/>
  </r>
  <r>
    <m/>
    <m/>
    <x v="99"/>
    <m/>
    <m/>
    <x v="132"/>
    <n v="24493"/>
    <n v="4108"/>
  </r>
  <r>
    <m/>
    <m/>
    <x v="100"/>
    <m/>
    <m/>
    <x v="133"/>
    <n v="10"/>
    <n v="2"/>
  </r>
  <r>
    <m/>
    <m/>
    <x v="12"/>
    <m/>
    <m/>
    <x v="17"/>
    <n v="920"/>
    <n v="314"/>
  </r>
  <r>
    <m/>
    <m/>
    <x v="11"/>
    <m/>
    <m/>
    <x v="16"/>
    <n v="1"/>
    <m/>
  </r>
  <r>
    <m/>
    <m/>
    <x v="13"/>
    <m/>
    <m/>
    <x v="18"/>
    <n v="4539"/>
    <n v="1273"/>
  </r>
  <r>
    <m/>
    <m/>
    <x v="14"/>
    <m/>
    <m/>
    <x v="19"/>
    <m/>
    <n v="1"/>
  </r>
  <r>
    <m/>
    <m/>
    <x v="15"/>
    <m/>
    <m/>
    <x v="20"/>
    <n v="520"/>
    <n v="92"/>
  </r>
  <r>
    <m/>
    <m/>
    <x v="104"/>
    <m/>
    <m/>
    <x v="141"/>
    <n v="350"/>
    <n v="70"/>
  </r>
  <r>
    <m/>
    <m/>
    <x v="105"/>
    <m/>
    <m/>
    <x v="142"/>
    <m/>
    <m/>
  </r>
  <r>
    <m/>
    <m/>
    <x v="106"/>
    <m/>
    <m/>
    <x v="143"/>
    <m/>
    <m/>
  </r>
  <r>
    <m/>
    <m/>
    <x v="107"/>
    <m/>
    <m/>
    <x v="144"/>
    <m/>
    <m/>
  </r>
  <r>
    <m/>
    <s v="ДИЈАГНОСТИЧКО ТЕРАПИЈСКЕ УСЛУГЕ"/>
    <x v="0"/>
    <m/>
    <m/>
    <x v="0"/>
    <n v="25826"/>
    <n v="6489"/>
  </r>
  <r>
    <m/>
    <m/>
    <x v="16"/>
    <m/>
    <m/>
    <x v="21"/>
    <m/>
    <m/>
  </r>
  <r>
    <m/>
    <m/>
    <x v="23"/>
    <m/>
    <m/>
    <x v="28"/>
    <n v="470"/>
    <n v="114"/>
  </r>
  <r>
    <m/>
    <m/>
    <x v="25"/>
    <m/>
    <m/>
    <x v="30"/>
    <m/>
    <m/>
  </r>
  <r>
    <m/>
    <m/>
    <x v="108"/>
    <m/>
    <m/>
    <x v="145"/>
    <m/>
    <m/>
  </r>
  <r>
    <m/>
    <m/>
    <x v="109"/>
    <m/>
    <m/>
    <x v="146"/>
    <n v="370"/>
    <n v="84"/>
  </r>
  <r>
    <m/>
    <m/>
    <x v="17"/>
    <m/>
    <m/>
    <x v="22"/>
    <n v="270"/>
    <n v="22"/>
  </r>
  <r>
    <m/>
    <m/>
    <x v="18"/>
    <m/>
    <m/>
    <x v="23"/>
    <n v="2925"/>
    <n v="579"/>
  </r>
  <r>
    <m/>
    <m/>
    <x v="19"/>
    <m/>
    <m/>
    <x v="24"/>
    <m/>
    <m/>
  </r>
  <r>
    <m/>
    <m/>
    <x v="20"/>
    <m/>
    <m/>
    <x v="25"/>
    <m/>
    <m/>
  </r>
  <r>
    <m/>
    <m/>
    <x v="21"/>
    <m/>
    <m/>
    <x v="26"/>
    <n v="14748"/>
    <n v="4002"/>
  </r>
  <r>
    <m/>
    <m/>
    <x v="22"/>
    <m/>
    <m/>
    <x v="27"/>
    <n v="4553"/>
    <n v="795"/>
  </r>
  <r>
    <m/>
    <m/>
    <x v="24"/>
    <m/>
    <m/>
    <x v="29"/>
    <n v="2220"/>
    <n v="809"/>
  </r>
  <r>
    <m/>
    <m/>
    <x v="109"/>
    <m/>
    <m/>
    <x v="146"/>
    <n v="270"/>
    <n v="84"/>
  </r>
  <r>
    <m/>
    <m/>
    <x v="110"/>
    <m/>
    <s v="33*"/>
    <x v="147"/>
    <m/>
    <m/>
  </r>
  <r>
    <m/>
    <s v="ЗДРАВСТВЕНО ВАСПИТАЊЕ"/>
    <x v="0"/>
    <m/>
    <m/>
    <x v="0"/>
    <n v="579"/>
    <n v="381"/>
  </r>
  <r>
    <m/>
    <m/>
    <x v="26"/>
    <m/>
    <m/>
    <x v="31"/>
    <n v="570"/>
    <n v="380"/>
  </r>
  <r>
    <m/>
    <m/>
    <x v="0"/>
    <s v="1000215"/>
    <s v="35**"/>
    <x v="148"/>
    <n v="570"/>
    <n v="380"/>
  </r>
  <r>
    <m/>
    <m/>
    <x v="27"/>
    <m/>
    <m/>
    <x v="32"/>
    <n v="9"/>
    <n v="1"/>
  </r>
  <r>
    <m/>
    <m/>
    <x v="0"/>
    <s v="1000207"/>
    <s v="00"/>
    <x v="33"/>
    <n v="4"/>
    <m/>
  </r>
  <r>
    <m/>
    <m/>
    <x v="0"/>
    <s v="1000207"/>
    <s v="05"/>
    <x v="34"/>
    <n v="5"/>
    <n v="1"/>
  </r>
  <r>
    <m/>
    <s v="БРОЈ ДИЈАБЕТИЧАРА У САВЕТОВАЛИШТУ"/>
    <x v="0"/>
    <m/>
    <m/>
    <x v="0"/>
    <m/>
    <m/>
  </r>
  <r>
    <m/>
    <s v="УКУПАН БРОЈ ПОСЕТА"/>
    <x v="0"/>
    <m/>
    <m/>
    <x v="0"/>
    <n v="89892"/>
    <n v="21945"/>
  </r>
  <r>
    <m/>
    <m/>
    <x v="0"/>
    <m/>
    <m/>
    <x v="0"/>
    <m/>
    <m/>
  </r>
  <r>
    <s v="1057 Центар за превентивне здравствене услуге одраслих"/>
    <m/>
    <x v="0"/>
    <m/>
    <m/>
    <x v="0"/>
    <m/>
    <m/>
  </r>
  <r>
    <m/>
    <s v="ПРЕВЕНТИВА/ Прегледи лекара"/>
    <x v="0"/>
    <m/>
    <m/>
    <x v="0"/>
    <m/>
    <m/>
  </r>
  <r>
    <m/>
    <m/>
    <x v="96"/>
    <m/>
    <m/>
    <x v="127"/>
    <m/>
    <m/>
  </r>
  <r>
    <m/>
    <m/>
    <x v="13"/>
    <m/>
    <m/>
    <x v="18"/>
    <m/>
    <m/>
  </r>
  <r>
    <m/>
    <m/>
    <x v="24"/>
    <m/>
    <m/>
    <x v="29"/>
    <m/>
    <m/>
  </r>
  <r>
    <m/>
    <m/>
    <x v="64"/>
    <m/>
    <m/>
    <x v="90"/>
    <m/>
    <m/>
  </r>
  <r>
    <m/>
    <m/>
    <x v="97"/>
    <m/>
    <m/>
    <x v="130"/>
    <m/>
    <m/>
  </r>
  <r>
    <m/>
    <m/>
    <x v="101"/>
    <m/>
    <m/>
    <x v="136"/>
    <m/>
    <m/>
  </r>
  <r>
    <m/>
    <m/>
    <x v="102"/>
    <m/>
    <m/>
    <x v="137"/>
    <m/>
    <m/>
  </r>
  <r>
    <m/>
    <m/>
    <x v="103"/>
    <m/>
    <s v="33"/>
    <x v="140"/>
    <m/>
    <m/>
  </r>
  <r>
    <m/>
    <m/>
    <x v="5"/>
    <m/>
    <m/>
    <x v="10"/>
    <m/>
    <m/>
  </r>
  <r>
    <m/>
    <m/>
    <x v="109"/>
    <m/>
    <m/>
    <x v="146"/>
    <m/>
    <m/>
  </r>
  <r>
    <m/>
    <m/>
    <x v="105"/>
    <m/>
    <m/>
    <x v="142"/>
    <m/>
    <m/>
  </r>
  <r>
    <m/>
    <m/>
    <x v="106"/>
    <m/>
    <m/>
    <x v="143"/>
    <m/>
    <m/>
  </r>
  <r>
    <m/>
    <m/>
    <x v="107"/>
    <m/>
    <m/>
    <x v="144"/>
    <m/>
    <m/>
  </r>
  <r>
    <m/>
    <s v="ЗДРАВСТВЕНО ВАСПИТАЊЕ"/>
    <x v="0"/>
    <m/>
    <m/>
    <x v="0"/>
    <m/>
    <m/>
  </r>
  <r>
    <m/>
    <m/>
    <x v="26"/>
    <m/>
    <m/>
    <x v="31"/>
    <n v="0"/>
    <n v="0"/>
  </r>
  <r>
    <m/>
    <m/>
    <x v="0"/>
    <s v="1000215"/>
    <s v="35*"/>
    <x v="149"/>
    <m/>
    <m/>
  </r>
  <r>
    <m/>
    <m/>
    <x v="27"/>
    <m/>
    <m/>
    <x v="32"/>
    <n v="0"/>
    <n v="0"/>
  </r>
  <r>
    <m/>
    <m/>
    <x v="0"/>
    <s v="1000207"/>
    <s v="02"/>
    <x v="150"/>
    <m/>
    <m/>
  </r>
  <r>
    <m/>
    <m/>
    <x v="0"/>
    <s v="1000207"/>
    <s v="00"/>
    <x v="33"/>
    <m/>
    <m/>
  </r>
  <r>
    <m/>
    <m/>
    <x v="0"/>
    <s v="1000207"/>
    <s v="05"/>
    <x v="34"/>
    <m/>
    <m/>
  </r>
  <r>
    <m/>
    <s v="БРОЈ ДИЈАБЕТИЧАРА У САВЕТОВАЛИШТУ"/>
    <x v="0"/>
    <m/>
    <m/>
    <x v="0"/>
    <m/>
    <m/>
  </r>
  <r>
    <m/>
    <s v="УКУПАН БРОЈ ПОСЕТА"/>
    <x v="0"/>
    <m/>
    <m/>
    <x v="0"/>
    <m/>
    <m/>
  </r>
  <r>
    <m/>
    <m/>
    <x v="0"/>
    <m/>
    <m/>
    <x v="0"/>
    <m/>
    <m/>
  </r>
  <r>
    <s v=" (1020 Т*)-  Кућно лечење, нега и палијативно збрињавање - дом здравља"/>
    <m/>
    <x v="0"/>
    <m/>
    <m/>
    <x v="0"/>
    <m/>
    <m/>
  </r>
  <r>
    <m/>
    <s v="Прегледи лекара"/>
    <x v="0"/>
    <m/>
    <m/>
    <x v="0"/>
    <n v="565"/>
    <n v="165"/>
  </r>
  <r>
    <m/>
    <m/>
    <x v="98"/>
    <m/>
    <s v="02"/>
    <x v="131"/>
    <n v="515"/>
    <n v="159"/>
  </r>
  <r>
    <m/>
    <m/>
    <x v="99"/>
    <m/>
    <s v="02"/>
    <x v="132"/>
    <n v="3"/>
    <n v="1"/>
  </r>
  <r>
    <m/>
    <m/>
    <x v="100"/>
    <m/>
    <s v="02"/>
    <x v="133"/>
    <m/>
    <m/>
  </r>
  <r>
    <m/>
    <m/>
    <x v="7"/>
    <m/>
    <s v="02"/>
    <x v="12"/>
    <n v="4"/>
    <n v="0"/>
  </r>
  <r>
    <m/>
    <m/>
    <x v="8"/>
    <m/>
    <s v="02"/>
    <x v="13"/>
    <m/>
    <n v="0"/>
  </r>
  <r>
    <m/>
    <m/>
    <x v="12"/>
    <m/>
    <m/>
    <x v="17"/>
    <n v="30"/>
    <n v="5"/>
  </r>
  <r>
    <m/>
    <m/>
    <x v="13"/>
    <m/>
    <s v="02"/>
    <x v="18"/>
    <m/>
    <m/>
  </r>
  <r>
    <m/>
    <m/>
    <x v="5"/>
    <m/>
    <s v="02"/>
    <x v="10"/>
    <n v="13"/>
    <n v="0"/>
  </r>
  <r>
    <m/>
    <m/>
    <x v="11"/>
    <m/>
    <s v="02"/>
    <x v="16"/>
    <m/>
    <m/>
  </r>
  <r>
    <m/>
    <s v="ДИЈАГНОСТИЧКО ТЕРАПИЈСКЕ УСЛУГЕ"/>
    <x v="0"/>
    <m/>
    <m/>
    <x v="0"/>
    <n v="11020"/>
    <n v="2875"/>
  </r>
  <r>
    <m/>
    <m/>
    <x v="111"/>
    <m/>
    <s v="02"/>
    <x v="151"/>
    <m/>
    <m/>
  </r>
  <r>
    <m/>
    <m/>
    <x v="16"/>
    <m/>
    <m/>
    <x v="21"/>
    <m/>
    <m/>
  </r>
  <r>
    <m/>
    <m/>
    <x v="23"/>
    <m/>
    <s v="02"/>
    <x v="28"/>
    <n v="85"/>
    <n v="13"/>
  </r>
  <r>
    <m/>
    <m/>
    <x v="109"/>
    <m/>
    <s v="02"/>
    <x v="146"/>
    <n v="132"/>
    <n v="36"/>
  </r>
  <r>
    <m/>
    <m/>
    <x v="36"/>
    <m/>
    <s v="02"/>
    <x v="43"/>
    <m/>
    <m/>
  </r>
  <r>
    <m/>
    <m/>
    <x v="21"/>
    <m/>
    <s v="02"/>
    <x v="26"/>
    <n v="5664"/>
    <n v="1581"/>
  </r>
  <r>
    <m/>
    <m/>
    <x v="25"/>
    <m/>
    <s v="02"/>
    <x v="30"/>
    <m/>
    <m/>
  </r>
  <r>
    <m/>
    <m/>
    <x v="112"/>
    <m/>
    <s v="02"/>
    <x v="152"/>
    <m/>
    <m/>
  </r>
  <r>
    <m/>
    <m/>
    <x v="17"/>
    <m/>
    <s v="02"/>
    <x v="22"/>
    <n v="23"/>
    <n v="0"/>
  </r>
  <r>
    <m/>
    <m/>
    <x v="18"/>
    <m/>
    <s v="02"/>
    <x v="23"/>
    <n v="2231"/>
    <n v="561"/>
  </r>
  <r>
    <m/>
    <m/>
    <x v="19"/>
    <m/>
    <s v="02"/>
    <x v="24"/>
    <m/>
    <m/>
  </r>
  <r>
    <m/>
    <m/>
    <x v="22"/>
    <m/>
    <s v="02"/>
    <x v="27"/>
    <n v="2881"/>
    <n v="684"/>
  </r>
  <r>
    <m/>
    <m/>
    <x v="24"/>
    <m/>
    <s v="02"/>
    <x v="29"/>
    <n v="4"/>
    <n v="0"/>
  </r>
  <r>
    <m/>
    <m/>
    <x v="26"/>
    <m/>
    <s v="02"/>
    <x v="31"/>
    <m/>
    <m/>
  </r>
  <r>
    <m/>
    <s v="БРОЈ ПАЦИЈЕНАТА НА ПАЛИЈАТИВНОМ ЗБРИЊАВАЊУ"/>
    <x v="0"/>
    <m/>
    <m/>
    <x v="0"/>
    <m/>
    <m/>
  </r>
  <r>
    <m/>
    <s v="БРОЈ ПАЦИЈЕНАТА НА КУЋНОМ ЛЕЧЕЊУ И НЕЗИ"/>
    <x v="0"/>
    <m/>
    <m/>
    <x v="0"/>
    <m/>
    <m/>
  </r>
  <r>
    <m/>
    <s v="УКУПАН БРОЈ ПОСЕТА"/>
    <x v="0"/>
    <m/>
    <m/>
    <x v="0"/>
    <n v="11585"/>
    <n v="3040"/>
  </r>
  <r>
    <m/>
    <m/>
    <x v="0"/>
    <m/>
    <m/>
    <x v="0"/>
    <m/>
    <m/>
  </r>
  <r>
    <s v="1015 - Служба за лабораторијску дијагностику"/>
    <m/>
    <x v="0"/>
    <m/>
    <m/>
    <x v="0"/>
    <m/>
    <m/>
  </r>
  <r>
    <m/>
    <s v="Заједничке опште лабораторијске услуге"/>
    <x v="0"/>
    <m/>
    <m/>
    <x v="0"/>
    <n v="0"/>
    <n v="0"/>
  </r>
  <r>
    <m/>
    <m/>
    <x v="113"/>
    <m/>
    <m/>
    <x v="153"/>
    <m/>
    <m/>
  </r>
  <r>
    <m/>
    <m/>
    <x v="114"/>
    <m/>
    <m/>
    <x v="154"/>
    <m/>
    <m/>
  </r>
  <r>
    <m/>
    <m/>
    <x v="115"/>
    <m/>
    <m/>
    <x v="155"/>
    <m/>
    <m/>
  </r>
  <r>
    <m/>
    <m/>
    <x v="116"/>
    <m/>
    <s v="*"/>
    <x v="156"/>
    <m/>
    <m/>
  </r>
  <r>
    <m/>
    <s v="Опште хематолошке анализе и анализе хемостазе"/>
    <x v="0"/>
    <m/>
    <m/>
    <x v="0"/>
    <n v="16211"/>
    <n v="4252"/>
  </r>
  <r>
    <m/>
    <m/>
    <x v="117"/>
    <m/>
    <m/>
    <x v="157"/>
    <m/>
    <m/>
  </r>
  <r>
    <m/>
    <m/>
    <x v="118"/>
    <m/>
    <m/>
    <x v="158"/>
    <m/>
    <m/>
  </r>
  <r>
    <m/>
    <m/>
    <x v="119"/>
    <m/>
    <m/>
    <x v="159"/>
    <n v="7817"/>
    <n v="2162"/>
  </r>
  <r>
    <m/>
    <m/>
    <x v="120"/>
    <m/>
    <m/>
    <x v="160"/>
    <n v="2708"/>
    <n v="485"/>
  </r>
  <r>
    <m/>
    <m/>
    <x v="121"/>
    <m/>
    <m/>
    <x v="161"/>
    <m/>
    <m/>
  </r>
  <r>
    <m/>
    <m/>
    <x v="122"/>
    <m/>
    <m/>
    <x v="162"/>
    <m/>
    <m/>
  </r>
  <r>
    <m/>
    <m/>
    <x v="123"/>
    <m/>
    <m/>
    <x v="163"/>
    <m/>
    <m/>
  </r>
  <r>
    <m/>
    <m/>
    <x v="124"/>
    <m/>
    <m/>
    <x v="164"/>
    <m/>
    <m/>
  </r>
  <r>
    <m/>
    <m/>
    <x v="125"/>
    <m/>
    <m/>
    <x v="165"/>
    <m/>
    <m/>
  </r>
  <r>
    <m/>
    <m/>
    <x v="126"/>
    <m/>
    <m/>
    <x v="166"/>
    <n v="3441"/>
    <n v="1010"/>
  </r>
  <r>
    <m/>
    <m/>
    <x v="127"/>
    <m/>
    <m/>
    <x v="167"/>
    <m/>
    <m/>
  </r>
  <r>
    <m/>
    <m/>
    <x v="128"/>
    <m/>
    <m/>
    <x v="168"/>
    <m/>
    <m/>
  </r>
  <r>
    <m/>
    <m/>
    <x v="129"/>
    <m/>
    <m/>
    <x v="169"/>
    <m/>
    <m/>
  </r>
  <r>
    <m/>
    <m/>
    <x v="130"/>
    <m/>
    <m/>
    <x v="170"/>
    <m/>
    <m/>
  </r>
  <r>
    <m/>
    <m/>
    <x v="131"/>
    <m/>
    <m/>
    <x v="171"/>
    <m/>
    <m/>
  </r>
  <r>
    <m/>
    <m/>
    <x v="132"/>
    <m/>
    <m/>
    <x v="172"/>
    <m/>
    <m/>
  </r>
  <r>
    <m/>
    <m/>
    <x v="133"/>
    <m/>
    <m/>
    <x v="173"/>
    <m/>
    <m/>
  </r>
  <r>
    <m/>
    <m/>
    <x v="134"/>
    <m/>
    <m/>
    <x v="174"/>
    <m/>
    <m/>
  </r>
  <r>
    <m/>
    <m/>
    <x v="135"/>
    <m/>
    <m/>
    <x v="175"/>
    <n v="409"/>
    <n v="111"/>
  </r>
  <r>
    <m/>
    <m/>
    <x v="136"/>
    <m/>
    <m/>
    <x v="176"/>
    <m/>
    <m/>
  </r>
  <r>
    <m/>
    <m/>
    <x v="137"/>
    <m/>
    <m/>
    <x v="177"/>
    <m/>
    <m/>
  </r>
  <r>
    <m/>
    <m/>
    <x v="138"/>
    <m/>
    <m/>
    <x v="178"/>
    <n v="1201"/>
    <n v="308"/>
  </r>
  <r>
    <m/>
    <m/>
    <x v="139"/>
    <m/>
    <m/>
    <x v="179"/>
    <m/>
    <m/>
  </r>
  <r>
    <m/>
    <m/>
    <x v="140"/>
    <m/>
    <m/>
    <x v="180"/>
    <n v="430"/>
    <n v="118"/>
  </r>
  <r>
    <m/>
    <m/>
    <x v="141"/>
    <m/>
    <m/>
    <x v="181"/>
    <m/>
    <n v="0"/>
  </r>
  <r>
    <m/>
    <m/>
    <x v="142"/>
    <m/>
    <m/>
    <x v="182"/>
    <n v="205"/>
    <n v="58"/>
  </r>
  <r>
    <m/>
    <s v="Биохемијске и имунохемијске анализе"/>
    <x v="0"/>
    <m/>
    <m/>
    <x v="0"/>
    <n v="87748"/>
    <n v="24952"/>
  </r>
  <r>
    <m/>
    <m/>
    <x v="143"/>
    <m/>
    <m/>
    <x v="183"/>
    <m/>
    <m/>
  </r>
  <r>
    <m/>
    <m/>
    <x v="144"/>
    <m/>
    <m/>
    <x v="184"/>
    <m/>
    <m/>
  </r>
  <r>
    <m/>
    <m/>
    <x v="145"/>
    <m/>
    <m/>
    <x v="185"/>
    <m/>
    <m/>
  </r>
  <r>
    <m/>
    <m/>
    <x v="146"/>
    <m/>
    <m/>
    <x v="186"/>
    <m/>
    <m/>
  </r>
  <r>
    <m/>
    <m/>
    <x v="147"/>
    <m/>
    <m/>
    <x v="187"/>
    <m/>
    <m/>
  </r>
  <r>
    <m/>
    <m/>
    <x v="148"/>
    <m/>
    <m/>
    <x v="188"/>
    <m/>
    <m/>
  </r>
  <r>
    <m/>
    <m/>
    <x v="149"/>
    <m/>
    <m/>
    <x v="189"/>
    <n v="319"/>
    <n v="137"/>
  </r>
  <r>
    <m/>
    <m/>
    <x v="150"/>
    <m/>
    <m/>
    <x v="190"/>
    <m/>
    <m/>
  </r>
  <r>
    <m/>
    <m/>
    <x v="151"/>
    <m/>
    <m/>
    <x v="191"/>
    <m/>
    <m/>
  </r>
  <r>
    <m/>
    <m/>
    <x v="109"/>
    <m/>
    <m/>
    <x v="146"/>
    <n v="25"/>
    <n v="4"/>
  </r>
  <r>
    <m/>
    <m/>
    <x v="152"/>
    <m/>
    <m/>
    <x v="192"/>
    <m/>
    <m/>
  </r>
  <r>
    <m/>
    <m/>
    <x v="153"/>
    <m/>
    <m/>
    <x v="193"/>
    <n v="454"/>
    <n v="185"/>
  </r>
  <r>
    <m/>
    <m/>
    <x v="154"/>
    <m/>
    <m/>
    <x v="194"/>
    <n v="694"/>
    <n v="326"/>
  </r>
  <r>
    <m/>
    <m/>
    <x v="155"/>
    <m/>
    <m/>
    <x v="195"/>
    <m/>
    <m/>
  </r>
  <r>
    <m/>
    <m/>
    <x v="156"/>
    <m/>
    <m/>
    <x v="196"/>
    <m/>
    <m/>
  </r>
  <r>
    <m/>
    <m/>
    <x v="157"/>
    <m/>
    <m/>
    <x v="197"/>
    <m/>
    <m/>
  </r>
  <r>
    <m/>
    <m/>
    <x v="158"/>
    <m/>
    <m/>
    <x v="198"/>
    <m/>
    <m/>
  </r>
  <r>
    <m/>
    <m/>
    <x v="159"/>
    <m/>
    <m/>
    <x v="199"/>
    <m/>
    <m/>
  </r>
  <r>
    <m/>
    <m/>
    <x v="160"/>
    <m/>
    <m/>
    <x v="200"/>
    <m/>
    <m/>
  </r>
  <r>
    <m/>
    <m/>
    <x v="161"/>
    <m/>
    <m/>
    <x v="201"/>
    <m/>
    <m/>
  </r>
  <r>
    <m/>
    <m/>
    <x v="162"/>
    <m/>
    <m/>
    <x v="202"/>
    <m/>
    <m/>
  </r>
  <r>
    <m/>
    <m/>
    <x v="163"/>
    <m/>
    <m/>
    <x v="203"/>
    <m/>
    <m/>
  </r>
  <r>
    <m/>
    <m/>
    <x v="164"/>
    <m/>
    <m/>
    <x v="204"/>
    <m/>
    <m/>
  </r>
  <r>
    <m/>
    <m/>
    <x v="165"/>
    <m/>
    <m/>
    <x v="205"/>
    <m/>
    <m/>
  </r>
  <r>
    <m/>
    <m/>
    <x v="166"/>
    <m/>
    <m/>
    <x v="206"/>
    <m/>
    <m/>
  </r>
  <r>
    <m/>
    <m/>
    <x v="167"/>
    <m/>
    <m/>
    <x v="207"/>
    <m/>
    <m/>
  </r>
  <r>
    <m/>
    <m/>
    <x v="168"/>
    <m/>
    <m/>
    <x v="208"/>
    <n v="5094"/>
    <n v="1474"/>
  </r>
  <r>
    <m/>
    <m/>
    <x v="169"/>
    <m/>
    <m/>
    <x v="209"/>
    <m/>
    <m/>
  </r>
  <r>
    <m/>
    <m/>
    <x v="170"/>
    <m/>
    <m/>
    <x v="210"/>
    <m/>
    <m/>
  </r>
  <r>
    <m/>
    <m/>
    <x v="171"/>
    <m/>
    <m/>
    <x v="211"/>
    <m/>
    <m/>
  </r>
  <r>
    <m/>
    <m/>
    <x v="172"/>
    <m/>
    <m/>
    <x v="212"/>
    <n v="4496"/>
    <n v="1158"/>
  </r>
  <r>
    <m/>
    <m/>
    <x v="173"/>
    <m/>
    <m/>
    <x v="213"/>
    <n v="5094"/>
    <n v="1472"/>
  </r>
  <r>
    <m/>
    <m/>
    <x v="174"/>
    <m/>
    <m/>
    <x v="214"/>
    <n v="4363"/>
    <n v="1136"/>
  </r>
  <r>
    <m/>
    <m/>
    <x v="175"/>
    <m/>
    <m/>
    <x v="215"/>
    <n v="4371"/>
    <n v="1138"/>
  </r>
  <r>
    <m/>
    <m/>
    <x v="176"/>
    <m/>
    <m/>
    <x v="216"/>
    <n v="5724"/>
    <n v="1411"/>
  </r>
  <r>
    <m/>
    <m/>
    <x v="177"/>
    <m/>
    <m/>
    <x v="217"/>
    <m/>
    <m/>
  </r>
  <r>
    <m/>
    <m/>
    <x v="178"/>
    <m/>
    <m/>
    <x v="218"/>
    <m/>
    <m/>
  </r>
  <r>
    <m/>
    <m/>
    <x v="179"/>
    <m/>
    <m/>
    <x v="219"/>
    <n v="3454"/>
    <n v="1027"/>
  </r>
  <r>
    <m/>
    <m/>
    <x v="180"/>
    <m/>
    <m/>
    <x v="220"/>
    <n v="6519"/>
    <n v="1818"/>
  </r>
  <r>
    <m/>
    <m/>
    <x v="181"/>
    <m/>
    <m/>
    <x v="221"/>
    <n v="4489"/>
    <n v="1270"/>
  </r>
  <r>
    <m/>
    <m/>
    <x v="182"/>
    <m/>
    <m/>
    <x v="222"/>
    <m/>
    <m/>
  </r>
  <r>
    <m/>
    <m/>
    <x v="183"/>
    <m/>
    <m/>
    <x v="223"/>
    <n v="4899"/>
    <n v="1396"/>
  </r>
  <r>
    <m/>
    <m/>
    <x v="184"/>
    <m/>
    <m/>
    <x v="224"/>
    <m/>
    <m/>
  </r>
  <r>
    <m/>
    <m/>
    <x v="185"/>
    <m/>
    <m/>
    <x v="225"/>
    <m/>
    <m/>
  </r>
  <r>
    <m/>
    <m/>
    <x v="186"/>
    <m/>
    <m/>
    <x v="226"/>
    <m/>
    <m/>
  </r>
  <r>
    <m/>
    <m/>
    <x v="187"/>
    <m/>
    <m/>
    <x v="227"/>
    <n v="4633"/>
    <n v="1333"/>
  </r>
  <r>
    <m/>
    <m/>
    <x v="188"/>
    <m/>
    <m/>
    <x v="228"/>
    <n v="4579"/>
    <n v="1317"/>
  </r>
  <r>
    <m/>
    <m/>
    <x v="189"/>
    <m/>
    <m/>
    <x v="229"/>
    <m/>
    <m/>
  </r>
  <r>
    <m/>
    <m/>
    <x v="190"/>
    <m/>
    <m/>
    <x v="230"/>
    <n v="1333"/>
    <n v="499"/>
  </r>
  <r>
    <m/>
    <m/>
    <x v="191"/>
    <m/>
    <m/>
    <x v="231"/>
    <m/>
    <m/>
  </r>
  <r>
    <m/>
    <m/>
    <x v="192"/>
    <m/>
    <m/>
    <x v="232"/>
    <m/>
    <m/>
  </r>
  <r>
    <m/>
    <m/>
    <x v="193"/>
    <m/>
    <m/>
    <x v="233"/>
    <m/>
    <m/>
  </r>
  <r>
    <m/>
    <m/>
    <x v="194"/>
    <m/>
    <m/>
    <x v="234"/>
    <m/>
    <m/>
  </r>
  <r>
    <m/>
    <m/>
    <x v="195"/>
    <m/>
    <m/>
    <x v="235"/>
    <n v="5397"/>
    <n v="1523"/>
  </r>
  <r>
    <m/>
    <m/>
    <x v="196"/>
    <m/>
    <m/>
    <x v="236"/>
    <n v="3498"/>
    <n v="1140"/>
  </r>
  <r>
    <m/>
    <m/>
    <x v="197"/>
    <m/>
    <m/>
    <x v="237"/>
    <m/>
    <m/>
  </r>
  <r>
    <m/>
    <m/>
    <x v="198"/>
    <m/>
    <m/>
    <x v="238"/>
    <n v="4709"/>
    <n v="1322"/>
  </r>
  <r>
    <m/>
    <m/>
    <x v="199"/>
    <m/>
    <m/>
    <x v="239"/>
    <m/>
    <m/>
  </r>
  <r>
    <m/>
    <m/>
    <x v="200"/>
    <m/>
    <m/>
    <x v="240"/>
    <n v="1313"/>
    <n v="498"/>
  </r>
  <r>
    <m/>
    <m/>
    <x v="201"/>
    <m/>
    <m/>
    <x v="241"/>
    <n v="2013"/>
    <n v="443"/>
  </r>
  <r>
    <m/>
    <m/>
    <x v="202"/>
    <m/>
    <m/>
    <x v="242"/>
    <m/>
    <m/>
  </r>
  <r>
    <m/>
    <m/>
    <x v="203"/>
    <m/>
    <m/>
    <x v="243"/>
    <n v="4886"/>
    <n v="1387"/>
  </r>
  <r>
    <m/>
    <m/>
    <x v="204"/>
    <m/>
    <m/>
    <x v="244"/>
    <m/>
    <m/>
  </r>
  <r>
    <m/>
    <m/>
    <x v="205"/>
    <m/>
    <m/>
    <x v="245"/>
    <n v="5392"/>
    <n v="1538"/>
  </r>
  <r>
    <m/>
    <s v="Биохемијске анализе у урину"/>
    <x v="0"/>
    <m/>
    <m/>
    <x v="0"/>
    <n v="10547"/>
    <n v="2982"/>
  </r>
  <r>
    <m/>
    <m/>
    <x v="206"/>
    <m/>
    <m/>
    <x v="246"/>
    <m/>
    <m/>
  </r>
  <r>
    <m/>
    <m/>
    <x v="207"/>
    <m/>
    <m/>
    <x v="247"/>
    <m/>
    <m/>
  </r>
  <r>
    <m/>
    <m/>
    <x v="208"/>
    <m/>
    <m/>
    <x v="248"/>
    <m/>
    <m/>
  </r>
  <r>
    <m/>
    <m/>
    <x v="209"/>
    <m/>
    <m/>
    <x v="249"/>
    <n v="5111"/>
    <n v="1450"/>
  </r>
  <r>
    <m/>
    <m/>
    <x v="210"/>
    <m/>
    <m/>
    <x v="250"/>
    <m/>
    <m/>
  </r>
  <r>
    <m/>
    <m/>
    <x v="211"/>
    <m/>
    <m/>
    <x v="251"/>
    <m/>
    <m/>
  </r>
  <r>
    <m/>
    <m/>
    <x v="212"/>
    <m/>
    <m/>
    <x v="252"/>
    <m/>
    <m/>
  </r>
  <r>
    <m/>
    <m/>
    <x v="213"/>
    <m/>
    <m/>
    <x v="253"/>
    <m/>
    <m/>
  </r>
  <r>
    <m/>
    <m/>
    <x v="214"/>
    <m/>
    <m/>
    <x v="254"/>
    <m/>
    <m/>
  </r>
  <r>
    <m/>
    <m/>
    <x v="215"/>
    <m/>
    <m/>
    <x v="255"/>
    <n v="5111"/>
    <n v="1450"/>
  </r>
  <r>
    <m/>
    <m/>
    <x v="216"/>
    <m/>
    <m/>
    <x v="256"/>
    <m/>
    <m/>
  </r>
  <r>
    <m/>
    <m/>
    <x v="217"/>
    <m/>
    <m/>
    <x v="257"/>
    <m/>
    <m/>
  </r>
  <r>
    <m/>
    <m/>
    <x v="218"/>
    <m/>
    <m/>
    <x v="258"/>
    <m/>
    <m/>
  </r>
  <r>
    <m/>
    <m/>
    <x v="219"/>
    <m/>
    <m/>
    <x v="259"/>
    <m/>
    <m/>
  </r>
  <r>
    <m/>
    <m/>
    <x v="220"/>
    <m/>
    <m/>
    <x v="260"/>
    <n v="110"/>
    <n v="28"/>
  </r>
  <r>
    <m/>
    <m/>
    <x v="221"/>
    <m/>
    <m/>
    <x v="261"/>
    <n v="105"/>
    <n v="26"/>
  </r>
  <r>
    <m/>
    <m/>
    <x v="222"/>
    <m/>
    <m/>
    <x v="262"/>
    <m/>
    <m/>
  </r>
  <r>
    <m/>
    <m/>
    <x v="223"/>
    <m/>
    <m/>
    <x v="263"/>
    <n v="110"/>
    <n v="28"/>
  </r>
  <r>
    <m/>
    <s v="Биохемијске анализе у фецесу"/>
    <x v="0"/>
    <m/>
    <m/>
    <x v="0"/>
    <n v="281"/>
    <n v="100"/>
  </r>
  <r>
    <m/>
    <m/>
    <x v="110"/>
    <m/>
    <s v="33**"/>
    <x v="147"/>
    <n v="281"/>
    <n v="100"/>
  </r>
  <r>
    <m/>
    <m/>
    <x v="224"/>
    <m/>
    <m/>
    <x v="264"/>
    <m/>
    <m/>
  </r>
  <r>
    <m/>
    <m/>
    <x v="225"/>
    <m/>
    <m/>
    <x v="265"/>
    <m/>
    <m/>
  </r>
  <r>
    <m/>
    <m/>
    <x v="226"/>
    <m/>
    <m/>
    <x v="266"/>
    <m/>
    <m/>
  </r>
  <r>
    <m/>
    <m/>
    <x v="227"/>
    <m/>
    <m/>
    <x v="267"/>
    <m/>
    <m/>
  </r>
  <r>
    <m/>
    <s v="COVID услуге"/>
    <x v="0"/>
    <m/>
    <m/>
    <x v="0"/>
    <n v="0"/>
    <n v="0"/>
  </r>
  <r>
    <m/>
    <m/>
    <x v="228"/>
    <m/>
    <m/>
    <x v="268"/>
    <m/>
    <m/>
  </r>
  <r>
    <m/>
    <m/>
    <x v="229"/>
    <m/>
    <m/>
    <x v="269"/>
    <m/>
    <m/>
  </r>
  <r>
    <m/>
    <m/>
    <x v="230"/>
    <m/>
    <m/>
    <x v="270"/>
    <m/>
    <m/>
  </r>
  <r>
    <m/>
    <m/>
    <x v="231"/>
    <m/>
    <m/>
    <x v="271"/>
    <m/>
    <m/>
  </r>
  <r>
    <m/>
    <m/>
    <x v="232"/>
    <m/>
    <m/>
    <x v="272"/>
    <m/>
    <m/>
  </r>
  <r>
    <m/>
    <m/>
    <x v="233"/>
    <m/>
    <m/>
    <x v="273"/>
    <m/>
    <m/>
  </r>
  <r>
    <m/>
    <m/>
    <x v="234"/>
    <m/>
    <m/>
    <x v="274"/>
    <m/>
    <m/>
  </r>
  <r>
    <m/>
    <s v="УКУПНО Биохемијске анализе и хематолошке анализе"/>
    <x v="0"/>
    <m/>
    <m/>
    <x v="0"/>
    <n v="114787"/>
    <n v="32286"/>
  </r>
  <r>
    <m/>
    <s v="УКУПНО Микробиолошке и паразитолошке анализе"/>
    <x v="0"/>
    <m/>
    <m/>
    <x v="0"/>
    <m/>
    <m/>
  </r>
  <r>
    <m/>
    <s v="УКУПНО СВЕ АНАЛИЗЕ"/>
    <x v="0"/>
    <m/>
    <m/>
    <x v="0"/>
    <n v="114787"/>
    <n v="32286"/>
  </r>
  <r>
    <m/>
    <s v="Број осигураника који су користили услуге лабораторија"/>
    <x v="0"/>
    <m/>
    <m/>
    <x v="0"/>
    <m/>
    <m/>
  </r>
  <r>
    <m/>
    <s v="УКУПАН БРОЈ УЗОРАКА"/>
    <x v="0"/>
    <m/>
    <m/>
    <x v="0"/>
    <m/>
    <m/>
  </r>
  <r>
    <m/>
    <m/>
    <x v="0"/>
    <m/>
    <m/>
    <x v="0"/>
    <m/>
    <m/>
  </r>
  <r>
    <s v=" (1020 Т*)-  Кућно лечење, нега и палијативно збрињавање - Завод за геријатрију и палијативно збрињавање"/>
    <m/>
    <x v="0"/>
    <m/>
    <m/>
    <x v="0"/>
    <m/>
    <m/>
  </r>
  <r>
    <m/>
    <s v="Прегледи лекара"/>
    <x v="0"/>
    <m/>
    <m/>
    <x v="0"/>
    <m/>
    <m/>
  </r>
  <r>
    <m/>
    <m/>
    <x v="98"/>
    <m/>
    <s v="02"/>
    <x v="131"/>
    <m/>
    <m/>
  </r>
  <r>
    <m/>
    <m/>
    <x v="99"/>
    <m/>
    <s v="02"/>
    <x v="132"/>
    <m/>
    <m/>
  </r>
  <r>
    <m/>
    <m/>
    <x v="12"/>
    <m/>
    <s v="00"/>
    <x v="17"/>
    <m/>
    <m/>
  </r>
  <r>
    <m/>
    <m/>
    <x v="13"/>
    <m/>
    <m/>
    <x v="18"/>
    <m/>
    <m/>
  </r>
  <r>
    <m/>
    <m/>
    <x v="5"/>
    <m/>
    <m/>
    <x v="10"/>
    <m/>
    <m/>
  </r>
  <r>
    <m/>
    <m/>
    <x v="11"/>
    <m/>
    <s v="02"/>
    <x v="16"/>
    <m/>
    <m/>
  </r>
  <r>
    <m/>
    <s v="ДИЈАГНОСТИЧКО ТЕРАПИЈСКЕ УСЛУГЕ"/>
    <x v="0"/>
    <m/>
    <m/>
    <x v="0"/>
    <m/>
    <m/>
  </r>
  <r>
    <m/>
    <m/>
    <x v="111"/>
    <m/>
    <s v="00"/>
    <x v="151"/>
    <m/>
    <m/>
  </r>
  <r>
    <m/>
    <m/>
    <x v="16"/>
    <m/>
    <s v="02"/>
    <x v="21"/>
    <m/>
    <m/>
  </r>
  <r>
    <m/>
    <m/>
    <x v="23"/>
    <m/>
    <s v="02"/>
    <x v="28"/>
    <m/>
    <m/>
  </r>
  <r>
    <m/>
    <m/>
    <x v="109"/>
    <m/>
    <s v="02"/>
    <x v="146"/>
    <m/>
    <m/>
  </r>
  <r>
    <m/>
    <m/>
    <x v="21"/>
    <m/>
    <s v="02"/>
    <x v="26"/>
    <m/>
    <m/>
  </r>
  <r>
    <m/>
    <m/>
    <x v="18"/>
    <m/>
    <s v="02"/>
    <x v="23"/>
    <m/>
    <m/>
  </r>
  <r>
    <m/>
    <m/>
    <x v="19"/>
    <m/>
    <s v="02"/>
    <x v="24"/>
    <m/>
    <m/>
  </r>
  <r>
    <m/>
    <m/>
    <x v="22"/>
    <m/>
    <s v="02"/>
    <x v="27"/>
    <m/>
    <m/>
  </r>
  <r>
    <m/>
    <m/>
    <x v="24"/>
    <m/>
    <s v="02"/>
    <x v="29"/>
    <m/>
    <m/>
  </r>
  <r>
    <m/>
    <m/>
    <x v="26"/>
    <m/>
    <s v="02"/>
    <x v="31"/>
    <m/>
    <m/>
  </r>
  <r>
    <m/>
    <m/>
    <x v="36"/>
    <m/>
    <m/>
    <x v="43"/>
    <m/>
    <m/>
  </r>
  <r>
    <m/>
    <m/>
    <x v="37"/>
    <m/>
    <m/>
    <x v="44"/>
    <m/>
    <m/>
  </r>
  <r>
    <m/>
    <m/>
    <x v="39"/>
    <m/>
    <m/>
    <x v="46"/>
    <m/>
    <m/>
  </r>
  <r>
    <m/>
    <m/>
    <x v="0"/>
    <m/>
    <m/>
    <x v="275"/>
    <m/>
    <m/>
  </r>
  <r>
    <m/>
    <m/>
    <x v="0"/>
    <m/>
    <m/>
    <x v="276"/>
    <m/>
    <m/>
  </r>
  <r>
    <m/>
    <m/>
    <x v="0"/>
    <m/>
    <m/>
    <x v="277"/>
    <m/>
    <m/>
  </r>
  <r>
    <m/>
    <m/>
    <x v="0"/>
    <m/>
    <m/>
    <x v="278"/>
    <m/>
    <m/>
  </r>
  <r>
    <m/>
    <m/>
    <x v="25"/>
    <m/>
    <m/>
    <x v="30"/>
    <m/>
    <m/>
  </r>
  <r>
    <m/>
    <m/>
    <x v="112"/>
    <m/>
    <m/>
    <x v="152"/>
    <m/>
    <m/>
  </r>
  <r>
    <m/>
    <m/>
    <x v="17"/>
    <m/>
    <m/>
    <x v="22"/>
    <m/>
    <m/>
  </r>
  <r>
    <m/>
    <s v="Број пацијената на кућном лечењу и нези"/>
    <x v="0"/>
    <m/>
    <m/>
    <x v="0"/>
    <m/>
    <m/>
  </r>
  <r>
    <m/>
    <s v="Број пацијената на палијативном збрињавању"/>
    <x v="0"/>
    <m/>
    <m/>
    <x v="0"/>
    <m/>
    <m/>
  </r>
  <r>
    <m/>
    <s v="УКУПАН БРОЈ ПОСЕТА"/>
    <x v="0"/>
    <m/>
    <m/>
    <x v="0"/>
    <m/>
    <m/>
  </r>
  <r>
    <m/>
    <m/>
    <x v="0"/>
    <m/>
    <m/>
    <x v="0"/>
    <m/>
    <m/>
  </r>
  <r>
    <s v="1007 - Хитна медицинска помоћ"/>
    <m/>
    <x v="0"/>
    <m/>
    <m/>
    <x v="0"/>
    <m/>
    <m/>
  </r>
  <r>
    <m/>
    <s v="Прегледи лекара"/>
    <x v="0"/>
    <m/>
    <m/>
    <x v="0"/>
    <n v="6790"/>
    <n v="1825"/>
  </r>
  <r>
    <m/>
    <m/>
    <x v="235"/>
    <m/>
    <m/>
    <x v="279"/>
    <n v="230"/>
    <n v="71"/>
  </r>
  <r>
    <m/>
    <m/>
    <x v="7"/>
    <m/>
    <m/>
    <x v="12"/>
    <n v="1535"/>
    <n v="295"/>
  </r>
  <r>
    <m/>
    <m/>
    <x v="98"/>
    <m/>
    <m/>
    <x v="131"/>
    <n v="5024"/>
    <n v="1458"/>
  </r>
  <r>
    <m/>
    <m/>
    <x v="11"/>
    <m/>
    <m/>
    <x v="16"/>
    <n v="1"/>
    <n v="1"/>
  </r>
  <r>
    <m/>
    <s v="ДИЈАГНОСТИЧКО ТЕРАПИЈСКЕ УСЛУГЕ"/>
    <x v="0"/>
    <m/>
    <m/>
    <x v="0"/>
    <n v="7559"/>
    <n v="2065"/>
  </r>
  <r>
    <m/>
    <m/>
    <x v="109"/>
    <m/>
    <m/>
    <x v="146"/>
    <n v="232"/>
    <n v="61"/>
  </r>
  <r>
    <m/>
    <m/>
    <x v="236"/>
    <m/>
    <m/>
    <x v="280"/>
    <m/>
    <m/>
  </r>
  <r>
    <m/>
    <m/>
    <x v="108"/>
    <m/>
    <m/>
    <x v="145"/>
    <m/>
    <m/>
  </r>
  <r>
    <m/>
    <m/>
    <x v="16"/>
    <m/>
    <m/>
    <x v="21"/>
    <m/>
    <m/>
  </r>
  <r>
    <m/>
    <m/>
    <x v="23"/>
    <m/>
    <m/>
    <x v="28"/>
    <n v="330"/>
    <n v="71"/>
  </r>
  <r>
    <m/>
    <m/>
    <x v="17"/>
    <m/>
    <m/>
    <x v="22"/>
    <n v="67"/>
    <n v="4"/>
  </r>
  <r>
    <m/>
    <m/>
    <x v="18"/>
    <m/>
    <m/>
    <x v="23"/>
    <n v="480"/>
    <n v="70"/>
  </r>
  <r>
    <m/>
    <m/>
    <x v="19"/>
    <m/>
    <m/>
    <x v="24"/>
    <m/>
    <m/>
  </r>
  <r>
    <m/>
    <m/>
    <x v="20"/>
    <m/>
    <m/>
    <x v="25"/>
    <m/>
    <m/>
  </r>
  <r>
    <m/>
    <m/>
    <x v="21"/>
    <m/>
    <m/>
    <x v="26"/>
    <n v="5230"/>
    <n v="1565"/>
  </r>
  <r>
    <m/>
    <m/>
    <x v="22"/>
    <m/>
    <m/>
    <x v="27"/>
    <n v="590"/>
    <n v="113"/>
  </r>
  <r>
    <m/>
    <m/>
    <x v="25"/>
    <m/>
    <m/>
    <x v="30"/>
    <m/>
    <m/>
  </r>
  <r>
    <m/>
    <m/>
    <x v="237"/>
    <m/>
    <m/>
    <x v="281"/>
    <m/>
    <m/>
  </r>
  <r>
    <m/>
    <m/>
    <x v="112"/>
    <m/>
    <m/>
    <x v="152"/>
    <m/>
    <m/>
  </r>
  <r>
    <m/>
    <m/>
    <x v="238"/>
    <m/>
    <m/>
    <x v="282"/>
    <m/>
    <m/>
  </r>
  <r>
    <m/>
    <m/>
    <x v="239"/>
    <m/>
    <m/>
    <x v="283"/>
    <m/>
    <m/>
  </r>
  <r>
    <m/>
    <m/>
    <x v="240"/>
    <m/>
    <m/>
    <x v="284"/>
    <m/>
    <m/>
  </r>
  <r>
    <m/>
    <m/>
    <x v="241"/>
    <m/>
    <m/>
    <x v="285"/>
    <m/>
    <m/>
  </r>
  <r>
    <m/>
    <m/>
    <x v="242"/>
    <m/>
    <m/>
    <x v="286"/>
    <m/>
    <m/>
  </r>
  <r>
    <m/>
    <m/>
    <x v="243"/>
    <m/>
    <m/>
    <x v="287"/>
    <m/>
    <m/>
  </r>
  <r>
    <m/>
    <m/>
    <x v="244"/>
    <m/>
    <m/>
    <x v="288"/>
    <m/>
    <m/>
  </r>
  <r>
    <m/>
    <m/>
    <x v="24"/>
    <m/>
    <m/>
    <x v="29"/>
    <n v="630"/>
    <n v="181"/>
  </r>
  <r>
    <m/>
    <m/>
    <x v="95"/>
    <m/>
    <m/>
    <x v="125"/>
    <m/>
    <m/>
  </r>
  <r>
    <m/>
    <s v="УКУПАН БРОЈ ПОСЕТА/ПРЕГЛЕДА"/>
    <x v="0"/>
    <m/>
    <m/>
    <x v="0"/>
    <n v="14349"/>
    <n v="3890"/>
  </r>
  <r>
    <m/>
    <m/>
    <x v="0"/>
    <m/>
    <m/>
    <x v="0"/>
    <m/>
    <m/>
  </r>
  <r>
    <s v="1007В - Санитетски превоз"/>
    <m/>
    <x v="0"/>
    <m/>
    <m/>
    <x v="0"/>
    <m/>
    <m/>
  </r>
  <r>
    <m/>
    <m/>
    <x v="245"/>
    <m/>
    <m/>
    <x v="289"/>
    <n v="253923"/>
    <n v="59700"/>
  </r>
  <r>
    <m/>
    <m/>
    <x v="0"/>
    <s v="1000231"/>
    <m/>
    <x v="290"/>
    <n v="233755"/>
    <n v="55295"/>
  </r>
  <r>
    <m/>
    <m/>
    <x v="0"/>
    <s v="1000231"/>
    <s v="29"/>
    <x v="291"/>
    <n v="20168"/>
    <n v="4405"/>
  </r>
  <r>
    <m/>
    <m/>
    <x v="0"/>
    <m/>
    <m/>
    <x v="0"/>
    <m/>
    <m/>
  </r>
  <r>
    <s v="1012 - Служба за поливалентну патронажу"/>
    <m/>
    <x v="0"/>
    <m/>
    <m/>
    <x v="0"/>
    <m/>
    <m/>
  </r>
  <r>
    <m/>
    <s v="ПОСЕТЕ"/>
    <x v="0"/>
    <m/>
    <m/>
    <x v="0"/>
    <n v="1213"/>
    <n v="349"/>
  </r>
  <r>
    <m/>
    <m/>
    <x v="246"/>
    <m/>
    <m/>
    <x v="292"/>
    <n v="420"/>
    <n v="217"/>
  </r>
  <r>
    <m/>
    <m/>
    <x v="0"/>
    <s v="1000033"/>
    <s v="00"/>
    <x v="293"/>
    <n v="70"/>
    <n v="37"/>
  </r>
  <r>
    <m/>
    <m/>
    <x v="0"/>
    <s v="1000033"/>
    <s v="21"/>
    <x v="294"/>
    <n v="350"/>
    <n v="180"/>
  </r>
  <r>
    <m/>
    <m/>
    <x v="247"/>
    <m/>
    <m/>
    <x v="295"/>
    <n v="793"/>
    <n v="132"/>
  </r>
  <r>
    <m/>
    <m/>
    <x v="0"/>
    <s v="1000041"/>
    <s v="22"/>
    <x v="296"/>
    <n v="95"/>
    <n v="23"/>
  </r>
  <r>
    <m/>
    <m/>
    <x v="0"/>
    <s v="1000041"/>
    <s v="23"/>
    <x v="297"/>
    <n v="15"/>
    <n v="6"/>
  </r>
  <r>
    <m/>
    <m/>
    <x v="0"/>
    <s v="1000041"/>
    <s v="25"/>
    <x v="298"/>
    <n v="85"/>
    <n v="6"/>
  </r>
  <r>
    <m/>
    <m/>
    <x v="0"/>
    <s v="1000041"/>
    <s v="26"/>
    <x v="299"/>
    <n v="28"/>
    <n v="2"/>
  </r>
  <r>
    <m/>
    <m/>
    <x v="0"/>
    <s v="1000041"/>
    <s v="00"/>
    <x v="300"/>
    <n v="120"/>
    <n v="22"/>
  </r>
  <r>
    <m/>
    <m/>
    <x v="0"/>
    <s v="1000041"/>
    <s v="00"/>
    <x v="301"/>
    <n v="120"/>
    <n v="19"/>
  </r>
  <r>
    <m/>
    <m/>
    <x v="0"/>
    <s v="1000041"/>
    <s v="00"/>
    <x v="302"/>
    <n v="200"/>
    <n v="30"/>
  </r>
  <r>
    <m/>
    <m/>
    <x v="0"/>
    <s v="1000041"/>
    <s v="24"/>
    <x v="303"/>
    <n v="130"/>
    <n v="24"/>
  </r>
  <r>
    <m/>
    <m/>
    <x v="0"/>
    <s v="1000041"/>
    <s v="01"/>
    <x v="304"/>
    <m/>
    <m/>
  </r>
  <r>
    <m/>
    <m/>
    <x v="11"/>
    <m/>
    <m/>
    <x v="16"/>
    <m/>
    <m/>
  </r>
  <r>
    <m/>
    <m/>
    <x v="109"/>
    <m/>
    <m/>
    <x v="146"/>
    <m/>
    <m/>
  </r>
  <r>
    <m/>
    <s v=" ЗДРАВСТВЕНО ВАСПИТАЊЕ"/>
    <x v="0"/>
    <m/>
    <m/>
    <x v="0"/>
    <n v="260"/>
    <n v="76"/>
  </r>
  <r>
    <m/>
    <m/>
    <x v="26"/>
    <m/>
    <m/>
    <x v="31"/>
    <n v="150"/>
    <n v="64"/>
  </r>
  <r>
    <m/>
    <m/>
    <x v="248"/>
    <m/>
    <m/>
    <x v="305"/>
    <n v="150"/>
    <n v="64"/>
  </r>
  <r>
    <m/>
    <m/>
    <x v="27"/>
    <m/>
    <m/>
    <x v="32"/>
    <n v="110"/>
    <n v="12"/>
  </r>
  <r>
    <m/>
    <m/>
    <x v="0"/>
    <s v="1000207"/>
    <s v="00"/>
    <x v="33"/>
    <n v="47"/>
    <n v="7"/>
  </r>
  <r>
    <m/>
    <m/>
    <x v="0"/>
    <s v="1000207"/>
    <s v="05"/>
    <x v="34"/>
    <n v="63"/>
    <n v="5"/>
  </r>
  <r>
    <m/>
    <s v="УКУПАН БРОЈ ТРУДНИЦА"/>
    <x v="0"/>
    <m/>
    <m/>
    <x v="0"/>
    <n v="110"/>
    <n v="29"/>
  </r>
  <r>
    <m/>
    <s v="БРОЈ ТРУДНИЦА СА ВИСОКОРИЗИЧНОМ ТРУДНОЋОМ"/>
    <x v="0"/>
    <m/>
    <m/>
    <x v="0"/>
    <n v="15"/>
    <n v="6"/>
  </r>
  <r>
    <m/>
    <s v="БРОЈ ПОРОДИЦА СА ОДОЈЧЕТОМ"/>
    <x v="0"/>
    <m/>
    <m/>
    <x v="0"/>
    <n v="113"/>
    <n v="8"/>
  </r>
  <r>
    <m/>
    <s v="БРОЈ ПОРОДИЦА СА  ДЕТЕТОМ"/>
    <x v="0"/>
    <m/>
    <m/>
    <x v="0"/>
    <n v="240"/>
    <n v="41"/>
  </r>
  <r>
    <m/>
    <s v="БРОЈ ПАРОВА УКЉУЧЕНИХ У ШКОЛУ РОДИТЕЉСТВА"/>
    <x v="0"/>
    <m/>
    <m/>
    <x v="0"/>
    <m/>
    <m/>
  </r>
  <r>
    <m/>
    <s v="БРОЈ ДРУГИХ КОРИСНИКА"/>
    <x v="0"/>
    <m/>
    <m/>
    <x v="0"/>
    <m/>
    <m/>
  </r>
  <r>
    <m/>
    <s v="УКУПАН БРОЈ ПОСЕТА"/>
    <x v="0"/>
    <m/>
    <m/>
    <x v="0"/>
    <n v="1473"/>
    <n v="425"/>
  </r>
  <r>
    <m/>
    <m/>
    <x v="0"/>
    <m/>
    <m/>
    <x v="0"/>
    <m/>
    <m/>
  </r>
  <r>
    <s v="1016 - Рендген дијагностика"/>
    <m/>
    <x v="0"/>
    <m/>
    <m/>
    <x v="0"/>
    <m/>
    <m/>
  </r>
  <r>
    <m/>
    <s v="Рендген дијагностика"/>
    <x v="0"/>
    <m/>
    <m/>
    <x v="0"/>
    <n v="1884"/>
    <n v="464"/>
  </r>
  <r>
    <m/>
    <m/>
    <x v="249"/>
    <m/>
    <m/>
    <x v="306"/>
    <m/>
    <m/>
  </r>
  <r>
    <m/>
    <m/>
    <x v="250"/>
    <m/>
    <m/>
    <x v="307"/>
    <m/>
    <m/>
  </r>
  <r>
    <m/>
    <m/>
    <x v="251"/>
    <m/>
    <m/>
    <x v="308"/>
    <n v="994"/>
    <n v="229"/>
  </r>
  <r>
    <m/>
    <m/>
    <x v="252"/>
    <m/>
    <m/>
    <x v="309"/>
    <n v="889"/>
    <n v="230"/>
  </r>
  <r>
    <m/>
    <m/>
    <x v="0"/>
    <s v="2200046"/>
    <s v="12"/>
    <x v="310"/>
    <n v="873"/>
    <m/>
  </r>
  <r>
    <m/>
    <m/>
    <x v="0"/>
    <s v="2200046"/>
    <s v="00"/>
    <x v="309"/>
    <n v="16"/>
    <n v="230"/>
  </r>
  <r>
    <m/>
    <m/>
    <x v="253"/>
    <m/>
    <m/>
    <x v="311"/>
    <n v="1"/>
    <n v="5"/>
  </r>
  <r>
    <m/>
    <m/>
    <x v="254"/>
    <m/>
    <m/>
    <x v="312"/>
    <m/>
    <m/>
  </r>
  <r>
    <m/>
    <m/>
    <x v="255"/>
    <m/>
    <m/>
    <x v="313"/>
    <m/>
    <m/>
  </r>
  <r>
    <m/>
    <m/>
    <x v="256"/>
    <m/>
    <m/>
    <x v="314"/>
    <m/>
    <m/>
  </r>
  <r>
    <m/>
    <s v="Број корисника  услуга рендгена"/>
    <x v="0"/>
    <m/>
    <m/>
    <x v="0"/>
    <m/>
    <m/>
  </r>
  <r>
    <m/>
    <s v="Рендген дијагностика у стоматологији"/>
    <x v="0"/>
    <m/>
    <m/>
    <x v="0"/>
    <n v="0"/>
    <n v="0"/>
  </r>
  <r>
    <m/>
    <m/>
    <x v="257"/>
    <m/>
    <m/>
    <x v="315"/>
    <m/>
    <m/>
  </r>
  <r>
    <m/>
    <m/>
    <x v="258"/>
    <m/>
    <m/>
    <x v="316"/>
    <m/>
    <m/>
  </r>
  <r>
    <m/>
    <m/>
    <x v="259"/>
    <m/>
    <m/>
    <x v="317"/>
    <m/>
    <m/>
  </r>
  <r>
    <m/>
    <s v="Број корисника  услуга рендгена у стоматологији"/>
    <x v="0"/>
    <m/>
    <m/>
    <x v="0"/>
    <m/>
    <m/>
  </r>
  <r>
    <m/>
    <m/>
    <x v="0"/>
    <m/>
    <m/>
    <x v="0"/>
    <m/>
    <m/>
  </r>
  <r>
    <s v="1017 - Ултразвучна дијагностика"/>
    <m/>
    <x v="0"/>
    <m/>
    <m/>
    <x v="0"/>
    <m/>
    <m/>
  </r>
  <r>
    <m/>
    <s v="Услуге ултразвука"/>
    <x v="0"/>
    <m/>
    <m/>
    <x v="0"/>
    <n v="68"/>
    <n v="12"/>
  </r>
  <r>
    <m/>
    <m/>
    <x v="260"/>
    <m/>
    <m/>
    <x v="318"/>
    <m/>
    <m/>
  </r>
  <r>
    <m/>
    <m/>
    <x v="261"/>
    <m/>
    <m/>
    <x v="319"/>
    <m/>
    <m/>
  </r>
  <r>
    <m/>
    <m/>
    <x v="262"/>
    <m/>
    <m/>
    <x v="320"/>
    <m/>
    <m/>
  </r>
  <r>
    <m/>
    <m/>
    <x v="15"/>
    <m/>
    <m/>
    <x v="20"/>
    <n v="59"/>
    <n v="11"/>
  </r>
  <r>
    <m/>
    <m/>
    <x v="14"/>
    <m/>
    <m/>
    <x v="19"/>
    <m/>
    <m/>
  </r>
  <r>
    <m/>
    <m/>
    <x v="85"/>
    <m/>
    <m/>
    <x v="115"/>
    <m/>
    <m/>
  </r>
  <r>
    <m/>
    <m/>
    <x v="263"/>
    <m/>
    <m/>
    <x v="321"/>
    <m/>
    <m/>
  </r>
  <r>
    <m/>
    <m/>
    <x v="264"/>
    <m/>
    <m/>
    <x v="322"/>
    <m/>
    <m/>
  </r>
  <r>
    <m/>
    <m/>
    <x v="104"/>
    <m/>
    <m/>
    <x v="141"/>
    <n v="8"/>
    <n v="1"/>
  </r>
  <r>
    <m/>
    <m/>
    <x v="265"/>
    <m/>
    <m/>
    <x v="323"/>
    <m/>
    <m/>
  </r>
  <r>
    <m/>
    <m/>
    <x v="266"/>
    <m/>
    <m/>
    <x v="324"/>
    <n v="1"/>
    <n v="0"/>
  </r>
  <r>
    <m/>
    <m/>
    <x v="267"/>
    <m/>
    <m/>
    <x v="325"/>
    <m/>
    <m/>
  </r>
  <r>
    <m/>
    <m/>
    <x v="6"/>
    <m/>
    <m/>
    <x v="11"/>
    <m/>
    <m/>
  </r>
  <r>
    <m/>
    <s v="Број корисника  услуга ултразвука"/>
    <x v="0"/>
    <m/>
    <m/>
    <x v="0"/>
    <n v="68"/>
    <n v="12"/>
  </r>
  <r>
    <m/>
    <m/>
    <x v="0"/>
    <m/>
    <m/>
    <x v="0"/>
    <m/>
    <m/>
  </r>
  <r>
    <s v="1008 - Интерна медицина"/>
    <m/>
    <x v="0"/>
    <m/>
    <m/>
    <x v="0"/>
    <m/>
    <m/>
  </r>
  <r>
    <m/>
    <s v="Прегледи  лекара"/>
    <x v="0"/>
    <m/>
    <m/>
    <x v="0"/>
    <m/>
    <m/>
  </r>
  <r>
    <m/>
    <m/>
    <x v="268"/>
    <m/>
    <m/>
    <x v="326"/>
    <n v="0"/>
    <n v="0"/>
  </r>
  <r>
    <m/>
    <m/>
    <x v="0"/>
    <s v="1400019"/>
    <m/>
    <x v="327"/>
    <m/>
    <m/>
  </r>
  <r>
    <m/>
    <m/>
    <x v="0"/>
    <s v="1400019"/>
    <s v="03"/>
    <x v="328"/>
    <m/>
    <m/>
  </r>
  <r>
    <m/>
    <m/>
    <x v="15"/>
    <m/>
    <m/>
    <x v="20"/>
    <m/>
    <m/>
  </r>
  <r>
    <m/>
    <m/>
    <x v="14"/>
    <m/>
    <m/>
    <x v="19"/>
    <m/>
    <m/>
  </r>
  <r>
    <m/>
    <m/>
    <x v="260"/>
    <m/>
    <m/>
    <x v="318"/>
    <m/>
    <m/>
  </r>
  <r>
    <m/>
    <m/>
    <x v="261"/>
    <m/>
    <m/>
    <x v="319"/>
    <m/>
    <m/>
  </r>
  <r>
    <m/>
    <m/>
    <x v="13"/>
    <m/>
    <m/>
    <x v="18"/>
    <m/>
    <m/>
  </r>
  <r>
    <m/>
    <m/>
    <x v="11"/>
    <m/>
    <m/>
    <x v="16"/>
    <m/>
    <m/>
  </r>
  <r>
    <m/>
    <s v="ДИЈАГНОСТИЧКО ТЕРАПИЈСКЕ УСЛУГЕ"/>
    <x v="0"/>
    <m/>
    <m/>
    <x v="0"/>
    <m/>
    <m/>
  </r>
  <r>
    <m/>
    <m/>
    <x v="21"/>
    <m/>
    <m/>
    <x v="26"/>
    <m/>
    <m/>
  </r>
  <r>
    <m/>
    <m/>
    <x v="269"/>
    <m/>
    <s v="00"/>
    <x v="329"/>
    <m/>
    <m/>
  </r>
  <r>
    <m/>
    <m/>
    <x v="270"/>
    <m/>
    <m/>
    <x v="330"/>
    <m/>
    <m/>
  </r>
  <r>
    <m/>
    <m/>
    <x v="23"/>
    <m/>
    <m/>
    <x v="28"/>
    <n v="0"/>
    <n v="0"/>
  </r>
  <r>
    <m/>
    <m/>
    <x v="0"/>
    <s v="1000116"/>
    <s v="31"/>
    <x v="331"/>
    <m/>
    <m/>
  </r>
  <r>
    <m/>
    <m/>
    <x v="24"/>
    <m/>
    <m/>
    <x v="29"/>
    <m/>
    <m/>
  </r>
  <r>
    <m/>
    <m/>
    <x v="25"/>
    <m/>
    <m/>
    <x v="30"/>
    <m/>
    <m/>
  </r>
  <r>
    <m/>
    <m/>
    <x v="108"/>
    <m/>
    <m/>
    <x v="145"/>
    <m/>
    <m/>
  </r>
  <r>
    <m/>
    <m/>
    <x v="109"/>
    <m/>
    <m/>
    <x v="146"/>
    <m/>
    <m/>
  </r>
  <r>
    <m/>
    <s v="ЗДРАВСТВЕНО ВАСПИТАЊЕ"/>
    <x v="0"/>
    <m/>
    <m/>
    <x v="0"/>
    <m/>
    <m/>
  </r>
  <r>
    <m/>
    <m/>
    <x v="26"/>
    <m/>
    <m/>
    <x v="31"/>
    <m/>
    <m/>
  </r>
  <r>
    <m/>
    <m/>
    <x v="27"/>
    <m/>
    <m/>
    <x v="32"/>
    <n v="0"/>
    <n v="0"/>
  </r>
  <r>
    <m/>
    <m/>
    <x v="0"/>
    <s v="1000207"/>
    <s v="00"/>
    <x v="33"/>
    <m/>
    <m/>
  </r>
  <r>
    <m/>
    <m/>
    <x v="0"/>
    <s v="1000207"/>
    <s v="05"/>
    <x v="34"/>
    <m/>
    <m/>
  </r>
  <r>
    <m/>
    <s v="УКУПАН БРОЈ ПОСЕТА"/>
    <x v="0"/>
    <m/>
    <m/>
    <x v="0"/>
    <m/>
    <m/>
  </r>
  <r>
    <m/>
    <m/>
    <x v="0"/>
    <m/>
    <m/>
    <x v="0"/>
    <m/>
    <m/>
  </r>
  <r>
    <s v="1053 - Пнеумофтизиологија"/>
    <m/>
    <x v="0"/>
    <m/>
    <m/>
    <x v="0"/>
    <m/>
    <m/>
  </r>
  <r>
    <m/>
    <s v="Прегледи  лекара"/>
    <x v="0"/>
    <m/>
    <m/>
    <x v="0"/>
    <m/>
    <m/>
  </r>
  <r>
    <m/>
    <m/>
    <x v="271"/>
    <m/>
    <m/>
    <x v="332"/>
    <n v="0"/>
    <n v="0"/>
  </r>
  <r>
    <m/>
    <m/>
    <x v="0"/>
    <s v="1500016"/>
    <m/>
    <x v="332"/>
    <m/>
    <m/>
  </r>
  <r>
    <m/>
    <m/>
    <x v="0"/>
    <s v="1500016"/>
    <s v="03"/>
    <x v="333"/>
    <m/>
    <m/>
  </r>
  <r>
    <m/>
    <m/>
    <x v="13"/>
    <m/>
    <m/>
    <x v="18"/>
    <m/>
    <m/>
  </r>
  <r>
    <m/>
    <m/>
    <x v="11"/>
    <m/>
    <m/>
    <x v="16"/>
    <m/>
    <m/>
  </r>
  <r>
    <m/>
    <s v="ДИЈАГНОСТИЧКО ТЕРАПИЈСКЕ УСЛУГЕ"/>
    <x v="0"/>
    <m/>
    <m/>
    <x v="0"/>
    <m/>
    <m/>
  </r>
  <r>
    <m/>
    <m/>
    <x v="5"/>
    <m/>
    <m/>
    <x v="10"/>
    <m/>
    <m/>
  </r>
  <r>
    <m/>
    <m/>
    <x v="270"/>
    <m/>
    <m/>
    <x v="330"/>
    <m/>
    <m/>
  </r>
  <r>
    <m/>
    <m/>
    <x v="23"/>
    <m/>
    <m/>
    <x v="28"/>
    <m/>
    <m/>
  </r>
  <r>
    <m/>
    <m/>
    <x v="236"/>
    <m/>
    <m/>
    <x v="280"/>
    <m/>
    <m/>
  </r>
  <r>
    <m/>
    <m/>
    <x v="272"/>
    <m/>
    <m/>
    <x v="334"/>
    <m/>
    <m/>
  </r>
  <r>
    <m/>
    <m/>
    <x v="24"/>
    <m/>
    <m/>
    <x v="29"/>
    <m/>
    <m/>
  </r>
  <r>
    <m/>
    <s v="УКУПАН БРОЈ ПОСЕТА"/>
    <x v="0"/>
    <m/>
    <m/>
    <x v="0"/>
    <m/>
    <m/>
  </r>
  <r>
    <m/>
    <m/>
    <x v="0"/>
    <m/>
    <m/>
    <x v="0"/>
    <m/>
    <m/>
  </r>
  <r>
    <s v="1010 - Офталмологија"/>
    <m/>
    <x v="0"/>
    <m/>
    <m/>
    <x v="0"/>
    <m/>
    <m/>
  </r>
  <r>
    <m/>
    <s v="Прегледи  лекара"/>
    <x v="0"/>
    <m/>
    <m/>
    <x v="0"/>
    <m/>
    <m/>
  </r>
  <r>
    <m/>
    <m/>
    <x v="273"/>
    <m/>
    <m/>
    <x v="335"/>
    <n v="0"/>
    <n v="0"/>
  </r>
  <r>
    <m/>
    <m/>
    <x v="0"/>
    <s v="1600014"/>
    <s v="10"/>
    <x v="336"/>
    <m/>
    <m/>
  </r>
  <r>
    <m/>
    <m/>
    <x v="0"/>
    <s v="1600014"/>
    <s v="10"/>
    <x v="337"/>
    <m/>
    <m/>
  </r>
  <r>
    <m/>
    <m/>
    <x v="0"/>
    <s v="1600014"/>
    <s v="10"/>
    <x v="338"/>
    <m/>
    <m/>
  </r>
  <r>
    <m/>
    <m/>
    <x v="0"/>
    <s v="1600014"/>
    <s v="10"/>
    <x v="339"/>
    <m/>
    <m/>
  </r>
  <r>
    <m/>
    <m/>
    <x v="0"/>
    <s v="1600014"/>
    <m/>
    <x v="340"/>
    <m/>
    <m/>
  </r>
  <r>
    <m/>
    <m/>
    <x v="0"/>
    <s v="1600014"/>
    <s v="03"/>
    <x v="328"/>
    <m/>
    <m/>
  </r>
  <r>
    <m/>
    <m/>
    <x v="13"/>
    <m/>
    <m/>
    <x v="18"/>
    <m/>
    <m/>
  </r>
  <r>
    <m/>
    <m/>
    <x v="11"/>
    <m/>
    <m/>
    <x v="16"/>
    <m/>
    <m/>
  </r>
  <r>
    <m/>
    <s v="ДИЈАГНОСТИЧКО ТЕРАПИЈСКЕ УСЛУГЕ"/>
    <x v="0"/>
    <m/>
    <m/>
    <x v="0"/>
    <m/>
    <m/>
  </r>
  <r>
    <m/>
    <m/>
    <x v="274"/>
    <m/>
    <m/>
    <x v="341"/>
    <m/>
    <m/>
  </r>
  <r>
    <m/>
    <m/>
    <x v="275"/>
    <m/>
    <m/>
    <x v="342"/>
    <m/>
    <m/>
  </r>
  <r>
    <m/>
    <m/>
    <x v="276"/>
    <m/>
    <m/>
    <x v="343"/>
    <m/>
    <m/>
  </r>
  <r>
    <m/>
    <m/>
    <x v="277"/>
    <m/>
    <m/>
    <x v="344"/>
    <m/>
    <m/>
  </r>
  <r>
    <m/>
    <m/>
    <x v="242"/>
    <m/>
    <m/>
    <x v="286"/>
    <m/>
    <m/>
  </r>
  <r>
    <m/>
    <m/>
    <x v="243"/>
    <m/>
    <m/>
    <x v="287"/>
    <m/>
    <m/>
  </r>
  <r>
    <m/>
    <m/>
    <x v="244"/>
    <m/>
    <m/>
    <x v="288"/>
    <m/>
    <m/>
  </r>
  <r>
    <m/>
    <m/>
    <x v="241"/>
    <m/>
    <m/>
    <x v="285"/>
    <m/>
    <m/>
  </r>
  <r>
    <m/>
    <m/>
    <x v="278"/>
    <m/>
    <m/>
    <x v="345"/>
    <m/>
    <m/>
  </r>
  <r>
    <m/>
    <s v="УКУПАН БРОЈ ПОСЕТА"/>
    <x v="0"/>
    <m/>
    <m/>
    <x v="0"/>
    <m/>
    <m/>
  </r>
  <r>
    <m/>
    <m/>
    <x v="0"/>
    <m/>
    <m/>
    <x v="0"/>
    <m/>
    <m/>
  </r>
  <r>
    <s v="1006 - Физикална медицина и рехабилитација"/>
    <m/>
    <x v="0"/>
    <m/>
    <m/>
    <x v="0"/>
    <m/>
    <m/>
  </r>
  <r>
    <m/>
    <s v="Прегледи  лекара"/>
    <x v="0"/>
    <m/>
    <m/>
    <x v="0"/>
    <n v="0"/>
    <n v="0"/>
  </r>
  <r>
    <m/>
    <m/>
    <x v="279"/>
    <m/>
    <m/>
    <x v="346"/>
    <n v="0"/>
    <n v="0"/>
  </r>
  <r>
    <m/>
    <m/>
    <x v="0"/>
    <s v="1800010"/>
    <s v="10"/>
    <x v="347"/>
    <m/>
    <m/>
  </r>
  <r>
    <m/>
    <m/>
    <x v="0"/>
    <s v="1800010"/>
    <s v="10"/>
    <x v="348"/>
    <m/>
    <m/>
  </r>
  <r>
    <m/>
    <m/>
    <x v="0"/>
    <s v="1800010"/>
    <s v="10"/>
    <x v="349"/>
    <m/>
    <m/>
  </r>
  <r>
    <m/>
    <m/>
    <x v="0"/>
    <s v="1800010"/>
    <m/>
    <x v="346"/>
    <m/>
    <m/>
  </r>
  <r>
    <m/>
    <m/>
    <x v="0"/>
    <s v="1800010"/>
    <s v="03"/>
    <x v="328"/>
    <m/>
    <m/>
  </r>
  <r>
    <m/>
    <m/>
    <x v="13"/>
    <m/>
    <m/>
    <x v="18"/>
    <m/>
    <m/>
  </r>
  <r>
    <m/>
    <m/>
    <x v="280"/>
    <m/>
    <m/>
    <x v="350"/>
    <m/>
    <m/>
  </r>
  <r>
    <m/>
    <m/>
    <x v="11"/>
    <m/>
    <m/>
    <x v="16"/>
    <m/>
    <m/>
  </r>
  <r>
    <m/>
    <m/>
    <x v="281"/>
    <m/>
    <m/>
    <x v="351"/>
    <m/>
    <m/>
  </r>
  <r>
    <m/>
    <s v="Терапијске услуге"/>
    <x v="0"/>
    <m/>
    <m/>
    <x v="0"/>
    <n v="31672"/>
    <n v="7658"/>
  </r>
  <r>
    <m/>
    <m/>
    <x v="282"/>
    <m/>
    <m/>
    <x v="352"/>
    <n v="960"/>
    <n v="280"/>
  </r>
  <r>
    <m/>
    <m/>
    <x v="283"/>
    <m/>
    <m/>
    <x v="353"/>
    <n v="5276"/>
    <n v="1283"/>
  </r>
  <r>
    <m/>
    <m/>
    <x v="284"/>
    <m/>
    <m/>
    <x v="354"/>
    <n v="3750"/>
    <n v="896"/>
  </r>
  <r>
    <m/>
    <m/>
    <x v="285"/>
    <m/>
    <m/>
    <x v="355"/>
    <n v="290"/>
    <n v="62"/>
  </r>
  <r>
    <m/>
    <m/>
    <x v="286"/>
    <m/>
    <m/>
    <x v="356"/>
    <n v="3027"/>
    <n v="688"/>
  </r>
  <r>
    <m/>
    <m/>
    <x v="287"/>
    <m/>
    <m/>
    <x v="357"/>
    <m/>
    <m/>
  </r>
  <r>
    <m/>
    <m/>
    <x v="288"/>
    <m/>
    <m/>
    <x v="358"/>
    <n v="3333"/>
    <n v="757"/>
  </r>
  <r>
    <m/>
    <m/>
    <x v="289"/>
    <m/>
    <m/>
    <x v="359"/>
    <n v="252"/>
    <n v="144"/>
  </r>
  <r>
    <m/>
    <m/>
    <x v="290"/>
    <m/>
    <m/>
    <x v="360"/>
    <n v="362"/>
    <n v="77"/>
  </r>
  <r>
    <m/>
    <m/>
    <x v="291"/>
    <m/>
    <m/>
    <x v="361"/>
    <m/>
    <m/>
  </r>
  <r>
    <m/>
    <m/>
    <x v="292"/>
    <m/>
    <m/>
    <x v="362"/>
    <n v="3949"/>
    <n v="975"/>
  </r>
  <r>
    <m/>
    <m/>
    <x v="293"/>
    <m/>
    <m/>
    <x v="363"/>
    <m/>
    <m/>
  </r>
  <r>
    <m/>
    <m/>
    <x v="294"/>
    <m/>
    <m/>
    <x v="364"/>
    <m/>
    <m/>
  </r>
  <r>
    <m/>
    <m/>
    <x v="295"/>
    <m/>
    <m/>
    <x v="365"/>
    <m/>
    <m/>
  </r>
  <r>
    <m/>
    <m/>
    <x v="296"/>
    <m/>
    <m/>
    <x v="366"/>
    <m/>
    <m/>
  </r>
  <r>
    <m/>
    <m/>
    <x v="297"/>
    <m/>
    <m/>
    <x v="367"/>
    <n v="1641"/>
    <n v="453"/>
  </r>
  <r>
    <m/>
    <m/>
    <x v="298"/>
    <m/>
    <m/>
    <x v="368"/>
    <n v="1710"/>
    <n v="403"/>
  </r>
  <r>
    <m/>
    <m/>
    <x v="299"/>
    <m/>
    <m/>
    <x v="369"/>
    <n v="486"/>
    <n v="106"/>
  </r>
  <r>
    <m/>
    <m/>
    <x v="300"/>
    <m/>
    <m/>
    <x v="370"/>
    <n v="3786"/>
    <n v="891"/>
  </r>
  <r>
    <m/>
    <m/>
    <x v="301"/>
    <m/>
    <m/>
    <x v="371"/>
    <n v="2850"/>
    <n v="643"/>
  </r>
  <r>
    <m/>
    <m/>
    <x v="21"/>
    <m/>
    <m/>
    <x v="26"/>
    <m/>
    <m/>
  </r>
  <r>
    <m/>
    <s v="Број корисника који су користили терапијске услуге"/>
    <x v="0"/>
    <m/>
    <m/>
    <x v="0"/>
    <m/>
    <m/>
  </r>
  <r>
    <m/>
    <s v="УКУПАН БРОЈ ПОСЕТА"/>
    <x v="0"/>
    <m/>
    <m/>
    <x v="0"/>
    <m/>
    <m/>
  </r>
  <r>
    <m/>
    <m/>
    <x v="0"/>
    <m/>
    <m/>
    <x v="0"/>
    <m/>
    <m/>
  </r>
  <r>
    <s v="1011 - Оториноларингологија"/>
    <m/>
    <x v="0"/>
    <m/>
    <m/>
    <x v="0"/>
    <m/>
    <m/>
  </r>
  <r>
    <m/>
    <s v="Прегледи  лекара"/>
    <x v="0"/>
    <m/>
    <m/>
    <x v="0"/>
    <m/>
    <m/>
  </r>
  <r>
    <m/>
    <m/>
    <x v="302"/>
    <m/>
    <m/>
    <x v="372"/>
    <n v="0"/>
    <n v="0"/>
  </r>
  <r>
    <m/>
    <m/>
    <x v="0"/>
    <s v="1700012"/>
    <s v="10"/>
    <x v="373"/>
    <m/>
    <m/>
  </r>
  <r>
    <m/>
    <m/>
    <x v="0"/>
    <s v="1700012"/>
    <s v="10"/>
    <x v="374"/>
    <m/>
    <m/>
  </r>
  <r>
    <m/>
    <m/>
    <x v="0"/>
    <s v="1700012"/>
    <s v="10"/>
    <x v="375"/>
    <m/>
    <m/>
  </r>
  <r>
    <m/>
    <m/>
    <x v="0"/>
    <s v="1700012"/>
    <m/>
    <x v="376"/>
    <m/>
    <m/>
  </r>
  <r>
    <m/>
    <m/>
    <x v="0"/>
    <s v="1700012"/>
    <s v="03"/>
    <x v="328"/>
    <m/>
    <m/>
  </r>
  <r>
    <m/>
    <m/>
    <x v="13"/>
    <m/>
    <m/>
    <x v="18"/>
    <m/>
    <m/>
  </r>
  <r>
    <m/>
    <m/>
    <x v="11"/>
    <m/>
    <m/>
    <x v="16"/>
    <m/>
    <m/>
  </r>
  <r>
    <m/>
    <s v="ДИЈАГНОСТИЧКО ТЕРАПИЈСКЕ УСЛУГЕ"/>
    <x v="0"/>
    <m/>
    <m/>
    <x v="0"/>
    <m/>
    <m/>
  </r>
  <r>
    <m/>
    <m/>
    <x v="303"/>
    <m/>
    <m/>
    <x v="377"/>
    <m/>
    <m/>
  </r>
  <r>
    <m/>
    <m/>
    <x v="42"/>
    <m/>
    <m/>
    <x v="49"/>
    <m/>
    <m/>
  </r>
  <r>
    <m/>
    <m/>
    <x v="304"/>
    <m/>
    <m/>
    <x v="378"/>
    <m/>
    <m/>
  </r>
  <r>
    <m/>
    <m/>
    <x v="112"/>
    <m/>
    <m/>
    <x v="152"/>
    <m/>
    <m/>
  </r>
  <r>
    <m/>
    <m/>
    <x v="238"/>
    <m/>
    <m/>
    <x v="282"/>
    <m/>
    <m/>
  </r>
  <r>
    <m/>
    <m/>
    <x v="237"/>
    <m/>
    <m/>
    <x v="281"/>
    <m/>
    <m/>
  </r>
  <r>
    <m/>
    <m/>
    <x v="239"/>
    <m/>
    <m/>
    <x v="283"/>
    <m/>
    <m/>
  </r>
  <r>
    <m/>
    <m/>
    <x v="240"/>
    <m/>
    <m/>
    <x v="284"/>
    <m/>
    <m/>
  </r>
  <r>
    <m/>
    <s v="УКУПАН БРОЈ ПОСЕТА"/>
    <x v="0"/>
    <m/>
    <m/>
    <x v="0"/>
    <m/>
    <m/>
  </r>
  <r>
    <m/>
    <m/>
    <x v="0"/>
    <m/>
    <m/>
    <x v="0"/>
    <m/>
    <m/>
  </r>
  <r>
    <s v="1009 - Психијатрија / Неуропсихијатрија"/>
    <m/>
    <x v="0"/>
    <m/>
    <m/>
    <x v="0"/>
    <m/>
    <m/>
  </r>
  <r>
    <m/>
    <s v="Прегледи лекара"/>
    <x v="0"/>
    <m/>
    <m/>
    <x v="0"/>
    <m/>
    <m/>
  </r>
  <r>
    <m/>
    <m/>
    <x v="305"/>
    <m/>
    <m/>
    <x v="379"/>
    <n v="0"/>
    <n v="0"/>
  </r>
  <r>
    <m/>
    <m/>
    <x v="0"/>
    <s v="1900018"/>
    <m/>
    <x v="380"/>
    <m/>
    <m/>
  </r>
  <r>
    <m/>
    <m/>
    <x v="0"/>
    <s v="1900018"/>
    <s v="03"/>
    <x v="381"/>
    <m/>
    <m/>
  </r>
  <r>
    <m/>
    <m/>
    <x v="306"/>
    <m/>
    <m/>
    <x v="382"/>
    <m/>
    <m/>
  </r>
  <r>
    <m/>
    <m/>
    <x v="13"/>
    <m/>
    <m/>
    <x v="18"/>
    <m/>
    <m/>
  </r>
  <r>
    <m/>
    <m/>
    <x v="11"/>
    <m/>
    <m/>
    <x v="16"/>
    <m/>
    <m/>
  </r>
  <r>
    <m/>
    <s v="ДИЈАГНОСТИЧКО ТЕРАПИЈСКЕ УСЛУГЕ"/>
    <x v="0"/>
    <m/>
    <m/>
    <x v="0"/>
    <m/>
    <m/>
  </r>
  <r>
    <m/>
    <m/>
    <x v="36"/>
    <m/>
    <m/>
    <x v="43"/>
    <m/>
    <m/>
  </r>
  <r>
    <m/>
    <m/>
    <x v="37"/>
    <m/>
    <m/>
    <x v="44"/>
    <m/>
    <m/>
  </r>
  <r>
    <m/>
    <m/>
    <x v="39"/>
    <m/>
    <m/>
    <x v="46"/>
    <m/>
    <m/>
  </r>
  <r>
    <m/>
    <m/>
    <x v="21"/>
    <m/>
    <m/>
    <x v="26"/>
    <m/>
    <m/>
  </r>
  <r>
    <m/>
    <s v="РАД СОЦИЈАЛНОГ РАДНИКА"/>
    <x v="0"/>
    <m/>
    <m/>
    <x v="0"/>
    <m/>
    <m/>
  </r>
  <r>
    <m/>
    <m/>
    <x v="26"/>
    <m/>
    <m/>
    <x v="31"/>
    <m/>
    <m/>
  </r>
  <r>
    <m/>
    <m/>
    <x v="27"/>
    <m/>
    <m/>
    <x v="32"/>
    <m/>
    <m/>
  </r>
  <r>
    <m/>
    <s v="УКУПАН БРОЈ ПОСЕТА"/>
    <x v="0"/>
    <m/>
    <m/>
    <x v="0"/>
    <m/>
    <m/>
  </r>
  <r>
    <m/>
    <m/>
    <x v="0"/>
    <m/>
    <m/>
    <x v="0"/>
    <m/>
    <m/>
  </r>
  <r>
    <s v="1054 - Дерматовенерологија"/>
    <m/>
    <x v="0"/>
    <m/>
    <m/>
    <x v="0"/>
    <m/>
    <m/>
  </r>
  <r>
    <m/>
    <s v="Прегледи лекара"/>
    <x v="0"/>
    <m/>
    <m/>
    <x v="0"/>
    <m/>
    <m/>
  </r>
  <r>
    <m/>
    <m/>
    <x v="307"/>
    <m/>
    <m/>
    <x v="383"/>
    <n v="0"/>
    <n v="0"/>
  </r>
  <r>
    <m/>
    <m/>
    <x v="0"/>
    <s v="2000016"/>
    <m/>
    <x v="384"/>
    <m/>
    <m/>
  </r>
  <r>
    <m/>
    <m/>
    <x v="0"/>
    <s v="2000016"/>
    <s v="03"/>
    <x v="328"/>
    <m/>
    <m/>
  </r>
  <r>
    <m/>
    <m/>
    <x v="308"/>
    <m/>
    <m/>
    <x v="385"/>
    <m/>
    <m/>
  </r>
  <r>
    <m/>
    <m/>
    <x v="11"/>
    <m/>
    <m/>
    <x v="16"/>
    <m/>
    <m/>
  </r>
  <r>
    <m/>
    <m/>
    <x v="13"/>
    <m/>
    <m/>
    <x v="18"/>
    <m/>
    <m/>
  </r>
  <r>
    <m/>
    <s v="ДИЈАГНОСТИЧКО ТЕРАПИЈСКЕ УСЛУГЕ"/>
    <x v="0"/>
    <m/>
    <m/>
    <x v="0"/>
    <m/>
    <m/>
  </r>
  <r>
    <m/>
    <m/>
    <x v="17"/>
    <m/>
    <m/>
    <x v="22"/>
    <m/>
    <m/>
  </r>
  <r>
    <m/>
    <m/>
    <x v="18"/>
    <m/>
    <m/>
    <x v="23"/>
    <m/>
    <m/>
  </r>
  <r>
    <m/>
    <m/>
    <x v="21"/>
    <m/>
    <m/>
    <x v="26"/>
    <m/>
    <m/>
  </r>
  <r>
    <m/>
    <m/>
    <x v="22"/>
    <m/>
    <m/>
    <x v="27"/>
    <m/>
    <m/>
  </r>
  <r>
    <m/>
    <m/>
    <x v="16"/>
    <m/>
    <m/>
    <x v="21"/>
    <m/>
    <m/>
  </r>
  <r>
    <m/>
    <s v="УКУПАН БРОЈ ПОСЕТА"/>
    <x v="0"/>
    <m/>
    <m/>
    <x v="0"/>
    <m/>
    <m/>
  </r>
  <r>
    <m/>
    <m/>
    <x v="0"/>
    <m/>
    <m/>
    <x v="0"/>
    <m/>
    <m/>
  </r>
  <r>
    <s v="1019 и 2024 Стоматолошка служба"/>
    <m/>
    <x v="0"/>
    <m/>
    <m/>
    <x v="0"/>
    <m/>
    <m/>
  </r>
  <r>
    <m/>
    <s v="ПРЕВЕНТИВА "/>
    <x v="0"/>
    <m/>
    <m/>
    <x v="0"/>
    <n v="2800"/>
    <n v="870"/>
  </r>
  <r>
    <m/>
    <s v="ПРЕВЕНТИВНИ ПРЕГЛЕДИ"/>
    <x v="0"/>
    <m/>
    <m/>
    <x v="0"/>
    <n v="842"/>
    <n v="242"/>
  </r>
  <r>
    <m/>
    <m/>
    <x v="309"/>
    <m/>
    <m/>
    <x v="386"/>
    <n v="3"/>
    <n v="0"/>
  </r>
  <r>
    <m/>
    <m/>
    <x v="310"/>
    <m/>
    <m/>
    <x v="387"/>
    <n v="144"/>
    <n v="27"/>
  </r>
  <r>
    <m/>
    <m/>
    <x v="311"/>
    <m/>
    <s v="*"/>
    <x v="388"/>
    <n v="690"/>
    <n v="214"/>
  </r>
  <r>
    <m/>
    <m/>
    <x v="312"/>
    <m/>
    <m/>
    <x v="389"/>
    <n v="5"/>
    <n v="1"/>
  </r>
  <r>
    <m/>
    <m/>
    <x v="313"/>
    <m/>
    <m/>
    <x v="390"/>
    <m/>
    <m/>
  </r>
  <r>
    <m/>
    <m/>
    <x v="314"/>
    <m/>
    <m/>
    <x v="391"/>
    <m/>
    <m/>
  </r>
  <r>
    <m/>
    <s v="УКЛАЊАЊЕ НАСЛАГА"/>
    <x v="0"/>
    <m/>
    <m/>
    <x v="0"/>
    <n v="570"/>
    <n v="200"/>
  </r>
  <r>
    <m/>
    <m/>
    <x v="315"/>
    <m/>
    <m/>
    <x v="392"/>
    <n v="570"/>
    <n v="200"/>
  </r>
  <r>
    <m/>
    <s v="АПЛИКАЦИЈА ФЛУОРИДА"/>
    <x v="0"/>
    <m/>
    <m/>
    <x v="0"/>
    <n v="500"/>
    <n v="145"/>
  </r>
  <r>
    <m/>
    <m/>
    <x v="316"/>
    <m/>
    <m/>
    <x v="393"/>
    <n v="500"/>
    <n v="145"/>
  </r>
  <r>
    <m/>
    <m/>
    <x v="317"/>
    <m/>
    <m/>
    <x v="394"/>
    <m/>
    <m/>
  </r>
  <r>
    <m/>
    <s v="ЗАЛИВАЊЕ ФИСУРА"/>
    <x v="0"/>
    <m/>
    <m/>
    <x v="0"/>
    <n v="45"/>
    <n v="2"/>
  </r>
  <r>
    <m/>
    <m/>
    <x v="318"/>
    <m/>
    <m/>
    <x v="395"/>
    <n v="45"/>
    <n v="2"/>
  </r>
  <r>
    <m/>
    <s v=" ЗДРАВСТВЕНО ВАСПИТАЊЕ"/>
    <x v="0"/>
    <m/>
    <m/>
    <x v="0"/>
    <n v="843"/>
    <n v="281"/>
  </r>
  <r>
    <m/>
    <m/>
    <x v="319"/>
    <m/>
    <m/>
    <x v="396"/>
    <n v="390"/>
    <n v="121"/>
  </r>
  <r>
    <m/>
    <m/>
    <x v="320"/>
    <m/>
    <m/>
    <x v="397"/>
    <n v="390"/>
    <n v="141"/>
  </r>
  <r>
    <m/>
    <m/>
    <x v="321"/>
    <m/>
    <m/>
    <x v="398"/>
    <n v="36"/>
    <n v="14"/>
  </r>
  <r>
    <m/>
    <m/>
    <x v="322"/>
    <m/>
    <m/>
    <x v="399"/>
    <n v="7"/>
    <n v="5"/>
  </r>
  <r>
    <m/>
    <m/>
    <x v="323"/>
    <m/>
    <m/>
    <x v="400"/>
    <n v="20"/>
    <n v="0"/>
  </r>
  <r>
    <m/>
    <m/>
    <x v="324"/>
    <m/>
    <m/>
    <x v="401"/>
    <m/>
    <m/>
  </r>
  <r>
    <m/>
    <s v="КУРАТИВА/Прегледи, дијагностика и терапија"/>
    <x v="0"/>
    <m/>
    <m/>
    <x v="0"/>
    <n v="2149"/>
    <n v="519"/>
  </r>
  <r>
    <m/>
    <s v="ПРЕГЛЕДИ ЗБОГ ТЕРАПИЈЕ"/>
    <x v="0"/>
    <m/>
    <m/>
    <x v="0"/>
    <n v="0"/>
    <n v="0"/>
  </r>
  <r>
    <m/>
    <m/>
    <x v="311"/>
    <m/>
    <m/>
    <x v="388"/>
    <m/>
    <m/>
  </r>
  <r>
    <m/>
    <m/>
    <x v="325"/>
    <m/>
    <m/>
    <x v="402"/>
    <m/>
    <m/>
  </r>
  <r>
    <m/>
    <m/>
    <x v="326"/>
    <m/>
    <m/>
    <x v="403"/>
    <m/>
    <m/>
  </r>
  <r>
    <m/>
    <m/>
    <x v="327"/>
    <m/>
    <m/>
    <x v="404"/>
    <m/>
    <m/>
  </r>
  <r>
    <m/>
    <s v="ЗБРИЊАВАЊЕ ОСОБЕ ИЗЛОЖЕНЕ НАСИЉУ"/>
    <x v="0"/>
    <m/>
    <m/>
    <x v="0"/>
    <n v="0"/>
    <n v="0"/>
  </r>
  <r>
    <m/>
    <m/>
    <x v="11"/>
    <m/>
    <m/>
    <x v="16"/>
    <m/>
    <m/>
  </r>
  <r>
    <m/>
    <s v="ТЕРАПИЈА БОЛЕСТИ ЗУБА СА ЕНДОДОНЦИЈОМ"/>
    <x v="0"/>
    <m/>
    <m/>
    <x v="0"/>
    <n v="531"/>
    <n v="89"/>
  </r>
  <r>
    <m/>
    <m/>
    <x v="328"/>
    <m/>
    <m/>
    <x v="405"/>
    <n v="6"/>
    <n v="0"/>
  </r>
  <r>
    <m/>
    <m/>
    <x v="329"/>
    <m/>
    <m/>
    <x v="406"/>
    <n v="152"/>
    <n v="23"/>
  </r>
  <r>
    <m/>
    <m/>
    <x v="330"/>
    <m/>
    <m/>
    <x v="407"/>
    <n v="30"/>
    <n v="1"/>
  </r>
  <r>
    <m/>
    <m/>
    <x v="331"/>
    <m/>
    <m/>
    <x v="408"/>
    <m/>
    <m/>
  </r>
  <r>
    <m/>
    <m/>
    <x v="332"/>
    <m/>
    <m/>
    <x v="409"/>
    <n v="10"/>
    <n v="3"/>
  </r>
  <r>
    <m/>
    <m/>
    <x v="333"/>
    <m/>
    <m/>
    <x v="410"/>
    <m/>
    <m/>
  </r>
  <r>
    <m/>
    <m/>
    <x v="334"/>
    <m/>
    <m/>
    <x v="411"/>
    <n v="3"/>
    <n v="0"/>
  </r>
  <r>
    <m/>
    <m/>
    <x v="335"/>
    <m/>
    <m/>
    <x v="412"/>
    <m/>
    <m/>
  </r>
  <r>
    <m/>
    <m/>
    <x v="336"/>
    <m/>
    <m/>
    <x v="413"/>
    <m/>
    <m/>
  </r>
  <r>
    <m/>
    <m/>
    <x v="337"/>
    <m/>
    <m/>
    <x v="414"/>
    <m/>
    <m/>
  </r>
  <r>
    <m/>
    <m/>
    <x v="338"/>
    <m/>
    <m/>
    <x v="415"/>
    <m/>
    <m/>
  </r>
  <r>
    <m/>
    <m/>
    <x v="339"/>
    <m/>
    <m/>
    <x v="416"/>
    <n v="5"/>
    <n v="3"/>
  </r>
  <r>
    <m/>
    <m/>
    <x v="340"/>
    <m/>
    <m/>
    <x v="417"/>
    <m/>
    <m/>
  </r>
  <r>
    <m/>
    <m/>
    <x v="341"/>
    <m/>
    <m/>
    <x v="418"/>
    <n v="7"/>
    <n v="1"/>
  </r>
  <r>
    <m/>
    <m/>
    <x v="342"/>
    <m/>
    <m/>
    <x v="419"/>
    <m/>
    <m/>
  </r>
  <r>
    <m/>
    <m/>
    <x v="343"/>
    <m/>
    <m/>
    <x v="420"/>
    <n v="27"/>
    <n v="6"/>
  </r>
  <r>
    <m/>
    <m/>
    <x v="344"/>
    <m/>
    <m/>
    <x v="421"/>
    <n v="10"/>
    <n v="1"/>
  </r>
  <r>
    <m/>
    <m/>
    <x v="345"/>
    <m/>
    <m/>
    <x v="422"/>
    <n v="80"/>
    <n v="14"/>
  </r>
  <r>
    <m/>
    <m/>
    <x v="346"/>
    <m/>
    <m/>
    <x v="423"/>
    <n v="72"/>
    <n v="13"/>
  </r>
  <r>
    <m/>
    <m/>
    <x v="347"/>
    <m/>
    <m/>
    <x v="424"/>
    <m/>
    <m/>
  </r>
  <r>
    <m/>
    <m/>
    <x v="348"/>
    <m/>
    <m/>
    <x v="425"/>
    <n v="2"/>
    <n v="2"/>
  </r>
  <r>
    <m/>
    <m/>
    <x v="349"/>
    <m/>
    <m/>
    <x v="426"/>
    <m/>
    <m/>
  </r>
  <r>
    <m/>
    <m/>
    <x v="350"/>
    <m/>
    <m/>
    <x v="427"/>
    <m/>
    <m/>
  </r>
  <r>
    <m/>
    <m/>
    <x v="351"/>
    <m/>
    <m/>
    <x v="428"/>
    <m/>
    <m/>
  </r>
  <r>
    <m/>
    <m/>
    <x v="352"/>
    <m/>
    <m/>
    <x v="429"/>
    <n v="2"/>
    <n v="1"/>
  </r>
  <r>
    <m/>
    <m/>
    <x v="353"/>
    <m/>
    <m/>
    <x v="430"/>
    <n v="90"/>
    <n v="12"/>
  </r>
  <r>
    <m/>
    <m/>
    <x v="354"/>
    <m/>
    <m/>
    <x v="431"/>
    <n v="35"/>
    <n v="9"/>
  </r>
  <r>
    <m/>
    <m/>
    <x v="355"/>
    <m/>
    <m/>
    <x v="432"/>
    <m/>
    <m/>
  </r>
  <r>
    <m/>
    <m/>
    <x v="356"/>
    <m/>
    <m/>
    <x v="433"/>
    <m/>
    <m/>
  </r>
  <r>
    <m/>
    <m/>
    <x v="357"/>
    <m/>
    <m/>
    <x v="434"/>
    <m/>
    <m/>
  </r>
  <r>
    <m/>
    <s v="ОРТОДОНТСКА ТЕРАПИЈА"/>
    <x v="0"/>
    <m/>
    <m/>
    <x v="0"/>
    <n v="0"/>
    <n v="0"/>
  </r>
  <r>
    <m/>
    <m/>
    <x v="358"/>
    <m/>
    <m/>
    <x v="435"/>
    <m/>
    <m/>
  </r>
  <r>
    <m/>
    <m/>
    <x v="359"/>
    <m/>
    <m/>
    <x v="436"/>
    <m/>
    <m/>
  </r>
  <r>
    <m/>
    <m/>
    <x v="360"/>
    <m/>
    <m/>
    <x v="437"/>
    <m/>
    <m/>
  </r>
  <r>
    <m/>
    <m/>
    <x v="361"/>
    <m/>
    <m/>
    <x v="438"/>
    <m/>
    <m/>
  </r>
  <r>
    <m/>
    <m/>
    <x v="362"/>
    <m/>
    <m/>
    <x v="439"/>
    <m/>
    <m/>
  </r>
  <r>
    <m/>
    <m/>
    <x v="363"/>
    <m/>
    <m/>
    <x v="440"/>
    <m/>
    <m/>
  </r>
  <r>
    <m/>
    <m/>
    <x v="364"/>
    <m/>
    <m/>
    <x v="441"/>
    <m/>
    <m/>
  </r>
  <r>
    <m/>
    <m/>
    <x v="365"/>
    <m/>
    <m/>
    <x v="442"/>
    <m/>
    <m/>
  </r>
  <r>
    <m/>
    <s v="ТЕРАПИЈА ПАРОДОНЦИЈУМА"/>
    <x v="0"/>
    <m/>
    <m/>
    <x v="0"/>
    <n v="30"/>
    <n v="2"/>
  </r>
  <r>
    <m/>
    <m/>
    <x v="366"/>
    <m/>
    <m/>
    <x v="443"/>
    <n v="30"/>
    <n v="2"/>
  </r>
  <r>
    <m/>
    <m/>
    <x v="367"/>
    <m/>
    <m/>
    <x v="444"/>
    <m/>
    <m/>
  </r>
  <r>
    <m/>
    <m/>
    <x v="368"/>
    <m/>
    <m/>
    <x v="445"/>
    <m/>
    <m/>
  </r>
  <r>
    <m/>
    <m/>
    <x v="369"/>
    <m/>
    <m/>
    <x v="446"/>
    <m/>
    <m/>
  </r>
  <r>
    <m/>
    <s v="ХИРУРШКА ТЕРАПИЈА"/>
    <x v="0"/>
    <m/>
    <m/>
    <x v="0"/>
    <n v="142"/>
    <n v="45"/>
  </r>
  <r>
    <m/>
    <m/>
    <x v="370"/>
    <m/>
    <m/>
    <x v="447"/>
    <n v="135"/>
    <n v="45"/>
  </r>
  <r>
    <m/>
    <m/>
    <x v="371"/>
    <m/>
    <m/>
    <x v="448"/>
    <m/>
    <m/>
  </r>
  <r>
    <m/>
    <m/>
    <x v="372"/>
    <m/>
    <m/>
    <x v="449"/>
    <m/>
    <m/>
  </r>
  <r>
    <m/>
    <m/>
    <x v="373"/>
    <m/>
    <m/>
    <x v="450"/>
    <m/>
    <m/>
  </r>
  <r>
    <m/>
    <m/>
    <x v="374"/>
    <m/>
    <m/>
    <x v="451"/>
    <m/>
    <m/>
  </r>
  <r>
    <m/>
    <m/>
    <x v="375"/>
    <m/>
    <m/>
    <x v="452"/>
    <m/>
    <m/>
  </r>
  <r>
    <m/>
    <m/>
    <x v="376"/>
    <m/>
    <m/>
    <x v="453"/>
    <m/>
    <m/>
  </r>
  <r>
    <m/>
    <m/>
    <x v="377"/>
    <m/>
    <m/>
    <x v="454"/>
    <n v="3"/>
    <n v="0"/>
  </r>
  <r>
    <m/>
    <m/>
    <x v="378"/>
    <m/>
    <m/>
    <x v="455"/>
    <m/>
    <m/>
  </r>
  <r>
    <m/>
    <m/>
    <x v="379"/>
    <m/>
    <m/>
    <x v="456"/>
    <n v="4"/>
    <n v="0"/>
  </r>
  <r>
    <m/>
    <m/>
    <x v="380"/>
    <m/>
    <m/>
    <x v="457"/>
    <m/>
    <m/>
  </r>
  <r>
    <m/>
    <m/>
    <x v="381"/>
    <m/>
    <m/>
    <x v="458"/>
    <m/>
    <m/>
  </r>
  <r>
    <m/>
    <m/>
    <x v="382"/>
    <m/>
    <m/>
    <x v="459"/>
    <m/>
    <m/>
  </r>
  <r>
    <m/>
    <m/>
    <x v="383"/>
    <m/>
    <m/>
    <x v="460"/>
    <m/>
    <m/>
  </r>
  <r>
    <m/>
    <m/>
    <x v="384"/>
    <m/>
    <m/>
    <x v="461"/>
    <m/>
    <m/>
  </r>
  <r>
    <m/>
    <m/>
    <x v="385"/>
    <m/>
    <m/>
    <x v="462"/>
    <m/>
    <m/>
  </r>
  <r>
    <m/>
    <m/>
    <x v="386"/>
    <m/>
    <m/>
    <x v="463"/>
    <m/>
    <m/>
  </r>
  <r>
    <m/>
    <m/>
    <x v="387"/>
    <m/>
    <m/>
    <x v="464"/>
    <m/>
    <m/>
  </r>
  <r>
    <m/>
    <m/>
    <x v="388"/>
    <m/>
    <m/>
    <x v="465"/>
    <m/>
    <m/>
  </r>
  <r>
    <m/>
    <m/>
    <x v="389"/>
    <m/>
    <m/>
    <x v="466"/>
    <m/>
    <m/>
  </r>
  <r>
    <m/>
    <m/>
    <x v="390"/>
    <m/>
    <m/>
    <x v="467"/>
    <m/>
    <m/>
  </r>
  <r>
    <m/>
    <m/>
    <x v="391"/>
    <m/>
    <m/>
    <x v="468"/>
    <m/>
    <m/>
  </r>
  <r>
    <m/>
    <m/>
    <x v="392"/>
    <m/>
    <m/>
    <x v="469"/>
    <m/>
    <m/>
  </r>
  <r>
    <m/>
    <m/>
    <x v="393"/>
    <m/>
    <m/>
    <x v="470"/>
    <m/>
    <m/>
  </r>
  <r>
    <m/>
    <s v="АНЕСТЕЗИЈЕ"/>
    <x v="0"/>
    <m/>
    <m/>
    <x v="0"/>
    <n v="190"/>
    <n v="61"/>
  </r>
  <r>
    <m/>
    <m/>
    <x v="394"/>
    <m/>
    <m/>
    <x v="471"/>
    <n v="110"/>
    <n v="27"/>
  </r>
  <r>
    <m/>
    <m/>
    <x v="395"/>
    <m/>
    <m/>
    <x v="472"/>
    <n v="80"/>
    <n v="34"/>
  </r>
  <r>
    <m/>
    <m/>
    <x v="396"/>
    <m/>
    <m/>
    <x v="473"/>
    <n v="0"/>
    <n v="0"/>
  </r>
  <r>
    <m/>
    <m/>
    <x v="397"/>
    <m/>
    <m/>
    <x v="474"/>
    <m/>
    <m/>
  </r>
  <r>
    <m/>
    <s v="УРГЕНТНЕ УСЛУГЕ"/>
    <x v="0"/>
    <m/>
    <m/>
    <x v="0"/>
    <n v="1137"/>
    <n v="299"/>
  </r>
  <r>
    <m/>
    <m/>
    <x v="398"/>
    <m/>
    <m/>
    <x v="475"/>
    <m/>
    <m/>
  </r>
  <r>
    <m/>
    <m/>
    <x v="399"/>
    <m/>
    <m/>
    <x v="476"/>
    <n v="890"/>
    <n v="251"/>
  </r>
  <r>
    <m/>
    <m/>
    <x v="400"/>
    <m/>
    <m/>
    <x v="477"/>
    <n v="220"/>
    <n v="42"/>
  </r>
  <r>
    <m/>
    <m/>
    <x v="401"/>
    <m/>
    <m/>
    <x v="478"/>
    <n v="7"/>
    <n v="1"/>
  </r>
  <r>
    <m/>
    <m/>
    <x v="402"/>
    <m/>
    <m/>
    <x v="479"/>
    <n v="18"/>
    <n v="5"/>
  </r>
  <r>
    <m/>
    <m/>
    <x v="403"/>
    <m/>
    <m/>
    <x v="480"/>
    <m/>
    <m/>
  </r>
  <r>
    <m/>
    <m/>
    <x v="404"/>
    <m/>
    <m/>
    <x v="481"/>
    <m/>
    <m/>
  </r>
  <r>
    <m/>
    <m/>
    <x v="405"/>
    <m/>
    <m/>
    <x v="482"/>
    <m/>
    <m/>
  </r>
  <r>
    <m/>
    <m/>
    <x v="406"/>
    <m/>
    <m/>
    <x v="483"/>
    <n v="2"/>
    <n v="0"/>
  </r>
  <r>
    <m/>
    <m/>
    <x v="407"/>
    <m/>
    <m/>
    <x v="484"/>
    <m/>
    <m/>
  </r>
  <r>
    <m/>
    <m/>
    <x v="408"/>
    <m/>
    <m/>
    <x v="485"/>
    <m/>
    <m/>
  </r>
  <r>
    <m/>
    <m/>
    <x v="409"/>
    <m/>
    <m/>
    <x v="486"/>
    <m/>
    <m/>
  </r>
  <r>
    <m/>
    <m/>
    <x v="410"/>
    <m/>
    <m/>
    <x v="487"/>
    <m/>
    <m/>
  </r>
  <r>
    <m/>
    <m/>
    <x v="411"/>
    <m/>
    <m/>
    <x v="488"/>
    <m/>
    <m/>
  </r>
  <r>
    <m/>
    <m/>
    <x v="412"/>
    <m/>
    <m/>
    <x v="489"/>
    <m/>
    <m/>
  </r>
  <r>
    <m/>
    <m/>
    <x v="413"/>
    <m/>
    <m/>
    <x v="490"/>
    <m/>
    <m/>
  </r>
  <r>
    <m/>
    <m/>
    <x v="414"/>
    <m/>
    <m/>
    <x v="491"/>
    <m/>
    <m/>
  </r>
  <r>
    <m/>
    <m/>
    <x v="415"/>
    <m/>
    <m/>
    <x v="492"/>
    <m/>
    <m/>
  </r>
  <r>
    <m/>
    <s v="СТОМАТОЛОШКА ЗАШТИТА ОСОБА/ДЕЦЕ СА ПОСЕБНИМ ПОТРЕБАМА_x000a_"/>
    <x v="0"/>
    <m/>
    <m/>
    <x v="0"/>
    <n v="2"/>
    <n v="1"/>
  </r>
  <r>
    <m/>
    <m/>
    <x v="416"/>
    <m/>
    <m/>
    <x v="493"/>
    <m/>
    <m/>
  </r>
  <r>
    <m/>
    <m/>
    <x v="417"/>
    <m/>
    <m/>
    <x v="494"/>
    <n v="2"/>
    <n v="1"/>
  </r>
  <r>
    <m/>
    <s v="ПРОТЕТСКА ТЕРАПИЈА"/>
    <x v="0"/>
    <m/>
    <m/>
    <x v="0"/>
    <n v="117"/>
    <n v="22"/>
  </r>
  <r>
    <m/>
    <m/>
    <x v="418"/>
    <m/>
    <m/>
    <x v="495"/>
    <n v="17"/>
    <n v="1"/>
  </r>
  <r>
    <m/>
    <m/>
    <x v="419"/>
    <m/>
    <m/>
    <x v="496"/>
    <n v="100"/>
    <n v="21"/>
  </r>
  <r>
    <m/>
    <m/>
    <x v="420"/>
    <m/>
    <m/>
    <x v="497"/>
    <m/>
    <m/>
  </r>
  <r>
    <m/>
    <m/>
    <x v="421"/>
    <m/>
    <m/>
    <x v="498"/>
    <m/>
    <m/>
  </r>
  <r>
    <m/>
    <m/>
    <x v="422"/>
    <m/>
    <m/>
    <x v="499"/>
    <m/>
    <m/>
  </r>
  <r>
    <m/>
    <m/>
    <x v="423"/>
    <m/>
    <m/>
    <x v="500"/>
    <m/>
    <m/>
  </r>
  <r>
    <m/>
    <m/>
    <x v="424"/>
    <m/>
    <m/>
    <x v="501"/>
    <m/>
    <m/>
  </r>
  <r>
    <m/>
    <s v="ДРУГЕ УСЛУГЕ"/>
    <x v="0"/>
    <m/>
    <m/>
    <x v="0"/>
    <n v="0"/>
    <n v="0"/>
  </r>
  <r>
    <m/>
    <m/>
    <x v="425"/>
    <m/>
    <m/>
    <x v="502"/>
    <m/>
    <m/>
  </r>
  <r>
    <m/>
    <m/>
    <x v="426"/>
    <m/>
    <m/>
    <x v="503"/>
    <m/>
    <m/>
  </r>
  <r>
    <m/>
    <m/>
    <x v="427"/>
    <m/>
    <m/>
    <x v="504"/>
    <m/>
    <m/>
  </r>
  <r>
    <m/>
    <m/>
    <x v="428"/>
    <m/>
    <m/>
    <x v="505"/>
    <m/>
    <m/>
  </r>
  <r>
    <m/>
    <m/>
    <x v="429"/>
    <m/>
    <m/>
    <x v="506"/>
    <m/>
    <m/>
  </r>
  <r>
    <m/>
    <m/>
    <x v="430"/>
    <m/>
    <m/>
    <x v="507"/>
    <m/>
    <m/>
  </r>
  <r>
    <m/>
    <m/>
    <x v="431"/>
    <m/>
    <m/>
    <x v="508"/>
    <m/>
    <m/>
  </r>
  <r>
    <m/>
    <m/>
    <x v="432"/>
    <m/>
    <m/>
    <x v="509"/>
    <m/>
    <m/>
  </r>
  <r>
    <m/>
    <m/>
    <x v="433"/>
    <m/>
    <m/>
    <x v="510"/>
    <m/>
    <m/>
  </r>
  <r>
    <m/>
    <m/>
    <x v="434"/>
    <m/>
    <m/>
    <x v="511"/>
    <m/>
    <m/>
  </r>
  <r>
    <m/>
    <m/>
    <x v="435"/>
    <m/>
    <m/>
    <x v="512"/>
    <m/>
    <m/>
  </r>
  <r>
    <m/>
    <m/>
    <x v="436"/>
    <m/>
    <m/>
    <x v="513"/>
    <m/>
    <m/>
  </r>
  <r>
    <m/>
    <m/>
    <x v="437"/>
    <m/>
    <m/>
    <x v="514"/>
    <m/>
    <m/>
  </r>
  <r>
    <m/>
    <m/>
    <x v="438"/>
    <m/>
    <m/>
    <x v="515"/>
    <m/>
    <m/>
  </r>
  <r>
    <m/>
    <m/>
    <x v="439"/>
    <m/>
    <m/>
    <x v="516"/>
    <m/>
    <m/>
  </r>
  <r>
    <m/>
    <m/>
    <x v="440"/>
    <m/>
    <m/>
    <x v="517"/>
    <m/>
    <m/>
  </r>
  <r>
    <m/>
    <m/>
    <x v="441"/>
    <m/>
    <m/>
    <x v="518"/>
    <m/>
    <m/>
  </r>
  <r>
    <m/>
    <m/>
    <x v="442"/>
    <m/>
    <m/>
    <x v="519"/>
    <m/>
    <m/>
  </r>
  <r>
    <m/>
    <m/>
    <x v="443"/>
    <m/>
    <m/>
    <x v="520"/>
    <m/>
    <m/>
  </r>
  <r>
    <m/>
    <m/>
    <x v="444"/>
    <m/>
    <m/>
    <x v="521"/>
    <m/>
    <m/>
  </r>
  <r>
    <m/>
    <s v="УКУПНО СВE УСЛУГE"/>
    <x v="0"/>
    <m/>
    <m/>
    <x v="0"/>
    <m/>
    <m/>
  </r>
  <r>
    <m/>
    <s v="УКУПАН БРОЈ ПОСЕТА"/>
    <x v="0"/>
    <m/>
    <m/>
    <x v="0"/>
    <n v="4949"/>
    <n v="1389"/>
  </r>
  <r>
    <m/>
    <m/>
    <x v="0"/>
    <m/>
    <m/>
    <x v="0"/>
    <m/>
    <m/>
  </r>
  <r>
    <s v="ХХХХ - СПОРТСКА МЕДИЦИНА"/>
    <m/>
    <x v="0"/>
    <m/>
    <m/>
    <x v="0"/>
    <m/>
    <m/>
  </r>
  <r>
    <m/>
    <s v="Прегледи  лекара"/>
    <x v="0"/>
    <m/>
    <m/>
    <x v="0"/>
    <m/>
    <m/>
  </r>
  <r>
    <m/>
    <m/>
    <x v="60"/>
    <m/>
    <m/>
    <x v="82"/>
    <m/>
    <m/>
  </r>
  <r>
    <m/>
    <m/>
    <x v="61"/>
    <m/>
    <m/>
    <x v="83"/>
    <m/>
    <m/>
  </r>
  <r>
    <m/>
    <m/>
    <x v="62"/>
    <m/>
    <m/>
    <x v="84"/>
    <m/>
    <m/>
  </r>
  <r>
    <m/>
    <s v="ДИЈАГНОСТИЧКО ТЕРАПИЈСКЕ УСЛУГЕ"/>
    <x v="0"/>
    <m/>
    <m/>
    <x v="0"/>
    <m/>
    <m/>
  </r>
  <r>
    <m/>
    <m/>
    <x v="269"/>
    <m/>
    <m/>
    <x v="329"/>
    <m/>
    <m/>
  </r>
  <r>
    <m/>
    <m/>
    <x v="23"/>
    <m/>
    <m/>
    <x v="28"/>
    <m/>
    <m/>
  </r>
  <r>
    <m/>
    <s v="УКУПАН БРОЈ ПОСЕТА"/>
    <x v="0"/>
    <m/>
    <m/>
    <x v="0"/>
    <m/>
    <m/>
  </r>
  <r>
    <m/>
    <m/>
    <x v="0"/>
    <m/>
    <m/>
    <x v="0"/>
    <m/>
    <m/>
  </r>
  <r>
    <m/>
    <m/>
    <x v="0"/>
    <m/>
    <m/>
    <x v="0"/>
    <m/>
    <m/>
  </r>
  <r>
    <m/>
    <m/>
    <x v="0"/>
    <m/>
    <m/>
    <x v="0"/>
    <m/>
    <m/>
  </r>
  <r>
    <m/>
    <m/>
    <x v="0"/>
    <m/>
    <m/>
    <x v="0"/>
    <m/>
    <m/>
  </r>
  <r>
    <m/>
    <m/>
    <x v="0"/>
    <m/>
    <m/>
    <x v="0"/>
    <m/>
    <m/>
  </r>
  <r>
    <m/>
    <m/>
    <x v="0"/>
    <m/>
    <m/>
    <x v="0"/>
    <m/>
    <m/>
  </r>
  <r>
    <m/>
    <m/>
    <x v="0"/>
    <m/>
    <m/>
    <x v="0"/>
    <m/>
    <m/>
  </r>
  <r>
    <m/>
    <m/>
    <x v="0"/>
    <m/>
    <m/>
    <x v="0"/>
    <m/>
    <m/>
  </r>
  <r>
    <m/>
    <m/>
    <x v="0"/>
    <m/>
    <m/>
    <x v="0"/>
    <m/>
    <m/>
  </r>
  <r>
    <m/>
    <m/>
    <x v="0"/>
    <m/>
    <m/>
    <x v="0"/>
    <m/>
    <m/>
  </r>
  <r>
    <m/>
    <m/>
    <x v="0"/>
    <m/>
    <m/>
    <x v="0"/>
    <m/>
    <m/>
  </r>
  <r>
    <m/>
    <m/>
    <x v="0"/>
    <m/>
    <m/>
    <x v="0"/>
    <m/>
    <m/>
  </r>
  <r>
    <m/>
    <m/>
    <x v="0"/>
    <m/>
    <m/>
    <x v="0"/>
    <m/>
    <m/>
  </r>
  <r>
    <m/>
    <m/>
    <x v="0"/>
    <m/>
    <m/>
    <x v="0"/>
    <m/>
    <m/>
  </r>
  <r>
    <m/>
    <m/>
    <x v="0"/>
    <m/>
    <m/>
    <x v="0"/>
    <m/>
    <m/>
  </r>
  <r>
    <m/>
    <m/>
    <x v="0"/>
    <m/>
    <m/>
    <x v="0"/>
    <m/>
    <m/>
  </r>
  <r>
    <m/>
    <m/>
    <x v="0"/>
    <m/>
    <m/>
    <x v="0"/>
    <m/>
    <m/>
  </r>
  <r>
    <m/>
    <m/>
    <x v="0"/>
    <m/>
    <m/>
    <x v="0"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2" cacheId="7" applyNumberFormats="0" applyBorderFormats="0" applyFontFormats="0" applyPatternFormats="0" applyAlignmentFormats="0" applyWidthHeightFormats="1" dataCaption="Values" grandTotalCaption="Total" updatedVersion="4" minRefreshableVersion="3" rowGrandTotals="0" itemPrintTitles="1" createdVersion="6" indent="0" compact="0" compactData="0" multipleFieldFilters="0">
  <location ref="A3:D528" firstHeaderRow="0" firstDataRow="1" firstDataCol="2"/>
  <pivotFields count="8">
    <pivotField compact="0" outline="0" showAll="0"/>
    <pivotField compact="0" outline="0" showAll="0"/>
    <pivotField axis="axisRow" compact="0" outline="0" showAll="0" defaultSubtotal="0">
      <items count="445">
        <item x="12"/>
        <item x="5"/>
        <item x="246"/>
        <item x="247"/>
        <item x="16"/>
        <item x="235"/>
        <item x="111"/>
        <item x="306"/>
        <item x="269"/>
        <item x="270"/>
        <item x="23"/>
        <item x="17"/>
        <item x="18"/>
        <item x="19"/>
        <item x="20"/>
        <item x="21"/>
        <item x="22"/>
        <item x="25"/>
        <item x="27"/>
        <item x="26"/>
        <item x="248"/>
        <item x="103"/>
        <item x="245"/>
        <item x="108"/>
        <item x="1"/>
        <item x="2"/>
        <item x="59"/>
        <item x="60"/>
        <item x="61"/>
        <item x="62"/>
        <item x="3"/>
        <item x="4"/>
        <item x="7"/>
        <item x="8"/>
        <item x="9"/>
        <item x="10"/>
        <item x="28"/>
        <item x="29"/>
        <item x="30"/>
        <item x="31"/>
        <item x="96"/>
        <item x="98"/>
        <item x="99"/>
        <item x="100"/>
        <item x="11"/>
        <item x="13"/>
        <item x="24"/>
        <item x="101"/>
        <item x="105"/>
        <item x="106"/>
        <item x="107"/>
        <item x="102"/>
        <item x="97"/>
        <item x="63"/>
        <item x="65"/>
        <item x="75"/>
        <item x="77"/>
        <item x="78"/>
        <item x="74"/>
        <item x="80"/>
        <item x="84"/>
        <item x="85"/>
        <item x="66"/>
        <item x="76"/>
        <item x="68"/>
        <item x="64"/>
        <item x="88"/>
        <item x="81"/>
        <item x="82"/>
        <item x="89"/>
        <item x="90"/>
        <item x="91"/>
        <item x="92"/>
        <item x="93"/>
        <item x="94"/>
        <item x="86"/>
        <item x="73"/>
        <item x="79"/>
        <item x="95"/>
        <item x="83"/>
        <item x="268"/>
        <item x="271"/>
        <item x="236"/>
        <item x="272"/>
        <item x="273"/>
        <item x="274"/>
        <item x="275"/>
        <item x="276"/>
        <item x="277"/>
        <item x="242"/>
        <item x="243"/>
        <item x="244"/>
        <item x="241"/>
        <item x="278"/>
        <item x="302"/>
        <item x="303"/>
        <item x="42"/>
        <item x="304"/>
        <item x="43"/>
        <item x="47"/>
        <item x="112"/>
        <item x="238"/>
        <item x="237"/>
        <item x="239"/>
        <item x="240"/>
        <item x="279"/>
        <item x="280"/>
        <item x="289"/>
        <item x="290"/>
        <item x="292"/>
        <item x="293"/>
        <item x="294"/>
        <item x="300"/>
        <item x="301"/>
        <item x="282"/>
        <item x="283"/>
        <item x="284"/>
        <item x="285"/>
        <item x="286"/>
        <item x="287"/>
        <item x="288"/>
        <item x="291"/>
        <item x="295"/>
        <item x="296"/>
        <item x="297"/>
        <item x="298"/>
        <item x="299"/>
        <item x="305"/>
        <item x="36"/>
        <item x="37"/>
        <item x="38"/>
        <item x="39"/>
        <item x="307"/>
        <item x="308"/>
        <item x="249"/>
        <item x="250"/>
        <item x="251"/>
        <item x="252"/>
        <item x="253"/>
        <item x="254"/>
        <item x="281"/>
        <item x="15"/>
        <item x="260"/>
        <item x="262"/>
        <item x="14"/>
        <item x="263"/>
        <item x="264"/>
        <item x="104"/>
        <item x="265"/>
        <item x="266"/>
        <item x="267"/>
        <item x="261"/>
        <item x="67"/>
        <item x="6"/>
        <item x="255"/>
        <item x="256"/>
        <item x="72"/>
        <item x="311"/>
        <item x="325"/>
        <item x="310"/>
        <item x="309"/>
        <item x="312"/>
        <item x="313"/>
        <item x="314"/>
        <item x="319"/>
        <item x="320"/>
        <item x="321"/>
        <item x="322"/>
        <item x="323"/>
        <item x="324"/>
        <item x="315"/>
        <item x="318"/>
        <item x="316"/>
        <item x="317"/>
        <item x="328"/>
        <item x="399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98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418"/>
        <item x="419"/>
        <item x="420"/>
        <item x="421"/>
        <item x="422"/>
        <item x="423"/>
        <item x="424"/>
        <item x="358"/>
        <item x="366"/>
        <item x="367"/>
        <item x="400"/>
        <item x="359"/>
        <item x="360"/>
        <item x="361"/>
        <item x="362"/>
        <item x="363"/>
        <item x="364"/>
        <item x="365"/>
        <item x="401"/>
        <item x="402"/>
        <item x="403"/>
        <item x="404"/>
        <item x="370"/>
        <item x="371"/>
        <item x="372"/>
        <item x="373"/>
        <item x="374"/>
        <item x="375"/>
        <item x="376"/>
        <item x="405"/>
        <item x="406"/>
        <item x="407"/>
        <item x="408"/>
        <item x="409"/>
        <item x="377"/>
        <item x="257"/>
        <item x="258"/>
        <item x="259"/>
        <item x="394"/>
        <item x="395"/>
        <item x="410"/>
        <item x="326"/>
        <item x="327"/>
        <item x="425"/>
        <item x="354"/>
        <item x="411"/>
        <item x="355"/>
        <item x="356"/>
        <item x="357"/>
        <item x="412"/>
        <item x="426"/>
        <item x="427"/>
        <item x="368"/>
        <item x="378"/>
        <item x="369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413"/>
        <item x="428"/>
        <item x="429"/>
        <item x="414"/>
        <item x="415"/>
        <item x="430"/>
        <item x="393"/>
        <item x="431"/>
        <item x="416"/>
        <item x="417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396"/>
        <item x="397"/>
        <item x="444"/>
        <item x="113"/>
        <item x="114"/>
        <item x="115"/>
        <item x="116"/>
        <item x="146"/>
        <item x="147"/>
        <item x="148"/>
        <item x="149"/>
        <item x="150"/>
        <item x="109"/>
        <item x="152"/>
        <item x="153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43"/>
        <item x="168"/>
        <item x="169"/>
        <item x="170"/>
        <item x="171"/>
        <item x="144"/>
        <item x="172"/>
        <item x="145"/>
        <item x="173"/>
        <item x="174"/>
        <item x="175"/>
        <item x="176"/>
        <item x="177"/>
        <item x="178"/>
        <item x="151"/>
        <item x="179"/>
        <item x="180"/>
        <item x="181"/>
        <item x="182"/>
        <item x="154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167"/>
        <item x="166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110"/>
        <item x="224"/>
        <item x="225"/>
        <item x="226"/>
        <item x="227"/>
        <item x="117"/>
        <item x="118"/>
        <item x="119"/>
        <item x="120"/>
        <item x="121"/>
        <item x="122"/>
        <item x="123"/>
        <item x="124"/>
        <item x="125"/>
        <item x="126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228"/>
        <item x="229"/>
        <item x="230"/>
        <item x="231"/>
        <item x="232"/>
        <item x="233"/>
        <item x="234"/>
        <item x="127"/>
        <item x="0"/>
        <item x="32"/>
        <item x="33"/>
        <item x="34"/>
        <item x="35"/>
        <item x="40"/>
        <item x="41"/>
        <item x="44"/>
        <item x="45"/>
        <item x="46"/>
        <item x="48"/>
        <item x="49"/>
        <item x="50"/>
        <item x="51"/>
        <item x="52"/>
        <item x="53"/>
        <item x="54"/>
        <item x="55"/>
        <item x="56"/>
        <item x="57"/>
        <item x="58"/>
        <item x="69"/>
        <item x="70"/>
        <item x="71"/>
        <item x="87"/>
      </items>
    </pivotField>
    <pivotField compact="0" outline="0" showAll="0"/>
    <pivotField compact="0" outline="0" showAll="0"/>
    <pivotField axis="axisRow" compact="0" outline="0" showAll="0">
      <items count="534">
        <item m="1" x="522"/>
        <item x="319"/>
        <item x="318"/>
        <item x="439"/>
        <item x="407"/>
        <item x="408"/>
        <item x="409"/>
        <item x="410"/>
        <item x="411"/>
        <item x="412"/>
        <item x="437"/>
        <item x="18"/>
        <item x="438"/>
        <item x="473"/>
        <item x="487"/>
        <item x="510"/>
        <item x="447"/>
        <item x="427"/>
        <item x="416"/>
        <item x="414"/>
        <item x="488"/>
        <item x="415"/>
        <item x="182"/>
        <item x="355"/>
        <item x="85"/>
        <item x="429"/>
        <item x="430"/>
        <item x="46"/>
        <item x="32"/>
        <item x="150"/>
        <item x="384"/>
        <item x="385"/>
        <item x="274"/>
        <item x="57"/>
        <item x="343"/>
        <item x="344"/>
        <item x="356"/>
        <item x="102"/>
        <item x="498"/>
        <item x="499"/>
        <item x="477"/>
        <item x="23"/>
        <item x="370"/>
        <item x="352"/>
        <item x="119"/>
        <item x="354"/>
        <item x="457"/>
        <item x="426"/>
        <item x="425"/>
        <item x="27"/>
        <item x="395"/>
        <item x="480"/>
        <item x="493"/>
        <item x="434"/>
        <item x="494"/>
        <item x="16"/>
        <item x="489"/>
        <item x="491"/>
        <item x="492"/>
        <item x="151"/>
        <item x="436"/>
        <item x="44"/>
        <item x="31"/>
        <item x="148"/>
        <item x="45"/>
        <item x="397"/>
        <item x="100"/>
        <item x="281"/>
        <item x="327"/>
        <item x="418"/>
        <item x="353"/>
        <item x="445"/>
        <item x="479"/>
        <item x="472"/>
        <item x="456"/>
        <item x="272"/>
        <item x="362"/>
        <item x="363"/>
        <item x="446"/>
        <item x="448"/>
        <item x="503"/>
        <item x="422"/>
        <item x="423"/>
        <item x="420"/>
        <item x="421"/>
        <item x="7"/>
        <item x="8"/>
        <item x="6"/>
        <item x="36"/>
        <item x="104"/>
        <item x="76"/>
        <item x="81"/>
        <item x="77"/>
        <item x="79"/>
        <item x="80"/>
        <item x="78"/>
        <item x="161"/>
        <item x="160"/>
        <item x="167"/>
        <item x="159"/>
        <item x="261"/>
        <item x="361"/>
        <item x="262"/>
        <item x="371"/>
        <item x="279"/>
        <item x="162"/>
        <item x="478"/>
        <item x="432"/>
        <item x="433"/>
        <item x="53"/>
        <item x="431"/>
        <item x="393"/>
        <item x="237"/>
        <item x="514"/>
        <item x="515"/>
        <item m="1" x="530"/>
        <item x="301"/>
        <item x="366"/>
        <item x="263"/>
        <item x="417"/>
        <item x="396"/>
        <item x="424"/>
        <item x="413"/>
        <item x="109"/>
        <item x="108"/>
        <item x="518"/>
        <item x="444"/>
        <item x="299"/>
        <item x="298"/>
        <item x="302"/>
        <item x="376"/>
        <item x="316"/>
        <item x="103"/>
        <item x="88"/>
        <item x="340"/>
        <item x="339"/>
        <item x="495"/>
        <item x="86"/>
        <item x="277"/>
        <item x="468"/>
        <item x="332"/>
        <item x="471"/>
        <item x="501"/>
        <item x="294"/>
        <item x="112"/>
        <item x="13"/>
        <item x="132"/>
        <item x="381"/>
        <item x="328"/>
        <item x="15"/>
        <item x="37"/>
        <item x="350"/>
        <item x="144"/>
        <item x="304"/>
        <item x="292"/>
        <item x="295"/>
        <item x="476"/>
        <item x="475"/>
        <item x="483"/>
        <item x="111"/>
        <item x="12"/>
        <item x="131"/>
        <item x="314"/>
        <item x="128"/>
        <item x="129"/>
        <item x="70"/>
        <item x="405"/>
        <item x="375"/>
        <item x="373"/>
        <item x="374"/>
        <item x="337"/>
        <item x="338"/>
        <item x="336"/>
        <item x="107"/>
        <item x="9"/>
        <item x="101"/>
        <item x="3"/>
        <item x="4"/>
        <item x="99"/>
        <item x="72"/>
        <item x="71"/>
        <item x="75"/>
        <item x="73"/>
        <item x="74"/>
        <item x="349"/>
        <item x="348"/>
        <item x="347"/>
        <item x="69"/>
        <item x="134"/>
        <item x="135"/>
        <item x="5"/>
        <item x="34"/>
        <item x="505"/>
        <item x="506"/>
        <item x="462"/>
        <item x="463"/>
        <item x="179"/>
        <item x="380"/>
        <item x="87"/>
        <item x="276"/>
        <item x="118"/>
        <item x="254"/>
        <item x="399"/>
        <item x="398"/>
        <item x="33"/>
        <item x="310"/>
        <item x="309"/>
        <item x="308"/>
        <item x="306"/>
        <item x="307"/>
        <item x="442"/>
        <item x="497"/>
        <item x="482"/>
        <item x="490"/>
        <item x="458"/>
        <item x="460"/>
        <item x="428"/>
        <item x="290"/>
        <item x="166"/>
        <item x="435"/>
        <item x="139"/>
        <item x="138"/>
        <item x="368"/>
        <item x="275"/>
        <item x="403"/>
        <item x="404"/>
        <item x="388"/>
        <item x="402"/>
        <item x="317"/>
        <item x="406"/>
        <item x="509"/>
        <item x="441"/>
        <item x="334"/>
        <item x="43"/>
        <item x="49"/>
        <item x="50"/>
        <item x="52"/>
        <item x="51"/>
        <item x="329"/>
        <item x="330"/>
        <item x="378"/>
        <item x="377"/>
        <item x="496"/>
        <item x="358"/>
        <item x="181"/>
        <item x="296"/>
        <item x="297"/>
        <item x="273"/>
        <item x="21"/>
        <item x="268"/>
        <item x="269"/>
        <item x="271"/>
        <item x="270"/>
        <item x="155"/>
        <item x="507"/>
        <item x="455"/>
        <item x="392"/>
        <item x="443"/>
        <item x="513"/>
        <item x="303"/>
        <item x="369"/>
        <item x="20"/>
        <item x="325"/>
        <item x="322"/>
        <item x="11"/>
        <item x="19"/>
        <item x="141"/>
        <item x="175"/>
        <item x="346"/>
        <item x="485"/>
        <item x="364"/>
        <item x="440"/>
        <item x="157"/>
        <item x="461"/>
        <item x="264"/>
        <item x="158"/>
        <item x="516"/>
        <item x="259"/>
        <item x="224"/>
        <item x="142"/>
        <item x="143"/>
        <item x="105"/>
        <item x="0"/>
        <item x="293"/>
        <item x="14"/>
        <item x="127"/>
        <item x="133"/>
        <item x="280"/>
        <item x="286"/>
        <item x="152"/>
        <item x="282"/>
        <item x="284"/>
        <item x="183"/>
        <item x="210"/>
        <item x="211"/>
        <item x="246"/>
        <item x="184"/>
        <item x="212"/>
        <item x="185"/>
        <item x="191"/>
        <item x="213"/>
        <item x="219"/>
        <item x="194"/>
        <item x="195"/>
        <item x="222"/>
        <item x="223"/>
        <item x="225"/>
        <item x="226"/>
        <item x="227"/>
        <item x="228"/>
        <item x="206"/>
        <item x="207"/>
        <item x="243"/>
        <item x="245"/>
        <item x="187"/>
        <item x="188"/>
        <item x="214"/>
        <item x="215"/>
        <item x="189"/>
        <item x="216"/>
        <item x="146"/>
        <item x="176"/>
        <item x="190"/>
        <item x="192"/>
        <item x="196"/>
        <item x="197"/>
        <item x="198"/>
        <item x="199"/>
        <item x="200"/>
        <item x="201"/>
        <item x="203"/>
        <item x="204"/>
        <item x="205"/>
        <item x="218"/>
        <item x="220"/>
        <item x="229"/>
        <item x="230"/>
        <item x="231"/>
        <item x="232"/>
        <item x="233"/>
        <item x="234"/>
        <item x="235"/>
        <item x="236"/>
        <item x="238"/>
        <item x="239"/>
        <item x="240"/>
        <item x="241"/>
        <item x="255"/>
        <item x="256"/>
        <item x="260"/>
        <item x="1"/>
        <item x="2"/>
        <item x="10"/>
        <item x="17"/>
        <item x="22"/>
        <item x="24"/>
        <item x="25"/>
        <item x="26"/>
        <item x="28"/>
        <item x="29"/>
        <item x="30"/>
        <item x="35"/>
        <item x="38"/>
        <item x="82"/>
        <item x="83"/>
        <item x="84"/>
        <item x="89"/>
        <item x="90"/>
        <item x="91"/>
        <item x="92"/>
        <item x="93"/>
        <item x="94"/>
        <item x="98"/>
        <item x="106"/>
        <item x="110"/>
        <item x="113"/>
        <item x="114"/>
        <item x="115"/>
        <item x="116"/>
        <item x="120"/>
        <item x="121"/>
        <item x="122"/>
        <item x="123"/>
        <item x="124"/>
        <item x="125"/>
        <item x="130"/>
        <item x="136"/>
        <item x="137"/>
        <item x="140"/>
        <item x="145"/>
        <item x="147"/>
        <item x="149"/>
        <item x="153"/>
        <item x="154"/>
        <item x="156"/>
        <item x="163"/>
        <item x="164"/>
        <item x="165"/>
        <item x="168"/>
        <item x="169"/>
        <item x="170"/>
        <item x="171"/>
        <item x="172"/>
        <item x="173"/>
        <item x="174"/>
        <item x="177"/>
        <item x="178"/>
        <item x="180"/>
        <item x="186"/>
        <item x="193"/>
        <item x="202"/>
        <item x="208"/>
        <item x="209"/>
        <item x="221"/>
        <item x="242"/>
        <item x="244"/>
        <item x="247"/>
        <item x="248"/>
        <item x="249"/>
        <item x="250"/>
        <item x="251"/>
        <item x="252"/>
        <item x="253"/>
        <item x="257"/>
        <item x="258"/>
        <item x="265"/>
        <item x="266"/>
        <item x="267"/>
        <item x="283"/>
        <item x="285"/>
        <item x="287"/>
        <item x="288"/>
        <item x="291"/>
        <item x="305"/>
        <item x="311"/>
        <item x="312"/>
        <item x="313"/>
        <item x="315"/>
        <item x="320"/>
        <item x="321"/>
        <item x="323"/>
        <item x="324"/>
        <item x="326"/>
        <item x="331"/>
        <item x="333"/>
        <item x="335"/>
        <item x="341"/>
        <item x="342"/>
        <item x="345"/>
        <item x="351"/>
        <item x="357"/>
        <item x="359"/>
        <item x="360"/>
        <item x="365"/>
        <item x="367"/>
        <item x="372"/>
        <item x="379"/>
        <item x="382"/>
        <item x="383"/>
        <item x="389"/>
        <item m="1" x="527"/>
        <item x="391"/>
        <item x="394"/>
        <item x="400"/>
        <item x="401"/>
        <item x="419"/>
        <item x="449"/>
        <item x="450"/>
        <item x="451"/>
        <item x="452"/>
        <item x="453"/>
        <item x="454"/>
        <item x="459"/>
        <item x="464"/>
        <item x="465"/>
        <item x="466"/>
        <item x="467"/>
        <item x="469"/>
        <item x="470"/>
        <item x="474"/>
        <item x="481"/>
        <item x="484"/>
        <item x="486"/>
        <item x="500"/>
        <item x="502"/>
        <item x="504"/>
        <item x="508"/>
        <item x="511"/>
        <item x="512"/>
        <item x="517"/>
        <item x="519"/>
        <item x="520"/>
        <item x="521"/>
        <item x="217"/>
        <item x="126"/>
        <item x="278"/>
        <item x="289"/>
        <item x="386"/>
        <item x="387"/>
        <item m="1" x="523"/>
        <item m="1" x="528"/>
        <item m="1" x="524"/>
        <item m="1" x="526"/>
        <item m="1" x="531"/>
        <item m="1" x="525"/>
        <item m="1" x="532"/>
        <item m="1" x="529"/>
        <item x="300"/>
        <item x="390"/>
        <item x="39"/>
        <item x="40"/>
        <item x="41"/>
        <item x="42"/>
        <item x="47"/>
        <item x="48"/>
        <item x="54"/>
        <item x="55"/>
        <item x="56"/>
        <item x="58"/>
        <item x="59"/>
        <item x="60"/>
        <item x="61"/>
        <item x="62"/>
        <item x="63"/>
        <item x="64"/>
        <item x="65"/>
        <item x="66"/>
        <item x="67"/>
        <item x="68"/>
        <item x="95"/>
        <item x="96"/>
        <item x="97"/>
        <item x="117"/>
        <item t="default"/>
      </items>
    </pivotField>
    <pivotField dataField="1" compact="0" outline="0" showAll="0"/>
    <pivotField dataField="1" compact="0" outline="0" showAll="0"/>
  </pivotFields>
  <rowFields count="2">
    <field x="2"/>
    <field x="5"/>
  </rowFields>
  <rowItems count="525">
    <i>
      <x/>
      <x v="353"/>
    </i>
    <i>
      <x v="1"/>
      <x v="352"/>
    </i>
    <i>
      <x v="2"/>
      <x v="154"/>
    </i>
    <i>
      <x v="3"/>
      <x v="155"/>
    </i>
    <i>
      <x v="4"/>
      <x v="248"/>
    </i>
    <i>
      <x v="5"/>
      <x v="104"/>
    </i>
    <i>
      <x v="6"/>
      <x v="59"/>
    </i>
    <i>
      <x v="7"/>
      <x v="457"/>
    </i>
    <i>
      <x v="8"/>
      <x v="238"/>
    </i>
    <i>
      <x v="9"/>
      <x v="239"/>
    </i>
    <i>
      <x v="10"/>
      <x v="358"/>
    </i>
    <i>
      <x v="11"/>
      <x v="354"/>
    </i>
    <i>
      <x v="12"/>
      <x v="41"/>
    </i>
    <i>
      <x v="13"/>
      <x v="355"/>
    </i>
    <i>
      <x v="14"/>
      <x v="356"/>
    </i>
    <i>
      <x v="15"/>
      <x v="357"/>
    </i>
    <i>
      <x v="16"/>
      <x v="49"/>
    </i>
    <i>
      <x v="17"/>
      <x v="360"/>
    </i>
    <i>
      <x v="18"/>
      <x v="28"/>
    </i>
    <i>
      <x v="19"/>
      <x v="62"/>
    </i>
    <i>
      <x v="20"/>
      <x v="433"/>
    </i>
    <i>
      <x v="21"/>
      <x v="388"/>
    </i>
    <i>
      <x v="22"/>
      <x v="496"/>
    </i>
    <i>
      <x v="23"/>
      <x v="389"/>
    </i>
    <i>
      <x v="24"/>
      <x v="350"/>
    </i>
    <i>
      <x v="25"/>
      <x v="351"/>
    </i>
    <i>
      <x v="26"/>
      <x v="187"/>
    </i>
    <i>
      <x v="27"/>
      <x v="363"/>
    </i>
    <i>
      <x v="28"/>
      <x v="364"/>
    </i>
    <i>
      <x v="29"/>
      <x v="365"/>
    </i>
    <i>
      <x v="30"/>
      <x v="87"/>
    </i>
    <i>
      <x v="31"/>
      <x v="174"/>
    </i>
    <i>
      <x v="32"/>
      <x v="160"/>
    </i>
    <i>
      <x v="33"/>
      <x v="145"/>
    </i>
    <i>
      <x v="34"/>
      <x v="284"/>
    </i>
    <i>
      <x v="35"/>
      <x v="149"/>
    </i>
    <i>
      <x v="36"/>
      <x v="361"/>
    </i>
    <i>
      <x v="37"/>
      <x v="88"/>
    </i>
    <i>
      <x v="38"/>
      <x v="150"/>
    </i>
    <i>
      <x v="39"/>
      <x v="362"/>
    </i>
    <i>
      <x v="40"/>
      <x v="285"/>
    </i>
    <i>
      <x v="41"/>
      <x v="161"/>
    </i>
    <i>
      <x v="42"/>
      <x v="146"/>
    </i>
    <i>
      <x v="43"/>
      <x v="286"/>
    </i>
    <i>
      <x v="44"/>
      <x v="55"/>
    </i>
    <i>
      <x v="45"/>
      <x v="11"/>
    </i>
    <i>
      <x v="46"/>
      <x v="359"/>
    </i>
    <i>
      <x v="47"/>
      <x v="386"/>
    </i>
    <i>
      <x v="48"/>
      <x v="279"/>
    </i>
    <i>
      <x v="49"/>
      <x v="280"/>
    </i>
    <i>
      <x v="50"/>
      <x v="152"/>
    </i>
    <i>
      <x v="51"/>
      <x v="387"/>
    </i>
    <i>
      <x v="52"/>
      <x v="385"/>
    </i>
    <i>
      <x v="53"/>
      <x v="366"/>
    </i>
    <i>
      <x v="54"/>
      <x v="368"/>
    </i>
    <i>
      <x v="55"/>
      <x v="175"/>
    </i>
    <i>
      <x v="56"/>
      <x v="281"/>
    </i>
    <i>
      <x v="57"/>
      <x v="373"/>
    </i>
    <i>
      <x v="58"/>
      <x v="66"/>
    </i>
    <i>
      <x v="59"/>
      <x v="374"/>
    </i>
    <i>
      <x v="60"/>
      <x v="376"/>
    </i>
    <i>
      <x v="61"/>
      <x v="377"/>
    </i>
    <i>
      <x v="62"/>
      <x v="369"/>
    </i>
    <i>
      <x v="63"/>
      <x v="89"/>
    </i>
    <i>
      <x v="64"/>
      <x v="371"/>
    </i>
    <i>
      <x v="65"/>
      <x v="367"/>
    </i>
    <i>
      <x v="66"/>
      <x v="200"/>
    </i>
    <i>
      <x v="67"/>
      <x v="159"/>
    </i>
    <i>
      <x v="68"/>
      <x v="144"/>
    </i>
    <i>
      <x v="69"/>
      <x v="44"/>
    </i>
    <i>
      <x v="70"/>
      <x v="379"/>
    </i>
    <i>
      <x v="71"/>
      <x v="380"/>
    </i>
    <i>
      <x v="72"/>
      <x v="381"/>
    </i>
    <i>
      <x v="73"/>
      <x v="382"/>
    </i>
    <i>
      <x v="74"/>
      <x v="383"/>
    </i>
    <i>
      <x v="75"/>
      <x v="378"/>
    </i>
    <i>
      <x v="76"/>
      <x v="178"/>
    </i>
    <i>
      <x v="77"/>
      <x v="173"/>
    </i>
    <i>
      <x v="78"/>
      <x v="384"/>
    </i>
    <i>
      <x v="79"/>
      <x v="375"/>
    </i>
    <i>
      <x v="80"/>
      <x v="442"/>
    </i>
    <i>
      <x v="81"/>
      <x v="140"/>
    </i>
    <i>
      <x v="82"/>
      <x v="287"/>
    </i>
    <i>
      <x v="83"/>
      <x v="232"/>
    </i>
    <i>
      <x v="84"/>
      <x v="445"/>
    </i>
    <i>
      <x v="85"/>
      <x v="446"/>
    </i>
    <i>
      <x v="86"/>
      <x v="447"/>
    </i>
    <i>
      <x v="87"/>
      <x v="34"/>
    </i>
    <i>
      <x v="88"/>
      <x v="35"/>
    </i>
    <i>
      <x v="89"/>
      <x v="288"/>
    </i>
    <i>
      <x v="90"/>
      <x v="430"/>
    </i>
    <i>
      <x v="91"/>
      <x v="431"/>
    </i>
    <i>
      <x v="92"/>
      <x v="429"/>
    </i>
    <i>
      <x v="93"/>
      <x v="448"/>
    </i>
    <i>
      <x v="94"/>
      <x v="455"/>
    </i>
    <i>
      <x v="95"/>
      <x v="241"/>
    </i>
    <i>
      <x v="96"/>
      <x v="234"/>
    </i>
    <i>
      <x v="97"/>
      <x v="240"/>
    </i>
    <i>
      <x v="98"/>
      <x v="109"/>
    </i>
    <i>
      <x v="99"/>
      <x v="33"/>
    </i>
    <i>
      <x v="100"/>
      <x v="289"/>
    </i>
    <i>
      <x v="101"/>
      <x v="290"/>
    </i>
    <i>
      <x v="102"/>
      <x v="67"/>
    </i>
    <i>
      <x v="103"/>
      <x v="428"/>
    </i>
    <i>
      <x v="104"/>
      <x v="291"/>
    </i>
    <i>
      <x v="105"/>
      <x v="268"/>
    </i>
    <i>
      <x v="106"/>
      <x v="151"/>
    </i>
    <i>
      <x v="107"/>
      <x v="451"/>
    </i>
    <i>
      <x v="108"/>
      <x v="452"/>
    </i>
    <i>
      <x v="109"/>
      <x v="76"/>
    </i>
    <i>
      <x v="110"/>
      <x v="77"/>
    </i>
    <i>
      <x v="111"/>
      <x v="270"/>
    </i>
    <i>
      <x v="112"/>
      <x v="42"/>
    </i>
    <i>
      <x v="113"/>
      <x v="103"/>
    </i>
    <i>
      <x v="114"/>
      <x v="43"/>
    </i>
    <i>
      <x v="115"/>
      <x v="70"/>
    </i>
    <i>
      <x v="116"/>
      <x v="45"/>
    </i>
    <i>
      <x v="117"/>
      <x v="23"/>
    </i>
    <i>
      <x v="118"/>
      <x v="36"/>
    </i>
    <i>
      <x v="119"/>
      <x v="450"/>
    </i>
    <i>
      <x v="120"/>
      <x v="243"/>
    </i>
    <i>
      <x v="121"/>
      <x v="101"/>
    </i>
    <i>
      <x v="122"/>
      <x v="453"/>
    </i>
    <i>
      <x v="123"/>
      <x v="117"/>
    </i>
    <i>
      <x v="124"/>
      <x v="454"/>
    </i>
    <i>
      <x v="125"/>
      <x v="222"/>
    </i>
    <i>
      <x v="126"/>
      <x v="260"/>
    </i>
    <i>
      <x v="127"/>
      <x v="456"/>
    </i>
    <i>
      <x v="128"/>
      <x v="233"/>
    </i>
    <i>
      <x v="129"/>
      <x v="61"/>
    </i>
    <i>
      <x v="130"/>
      <x v="64"/>
    </i>
    <i>
      <x v="131"/>
      <x v="27"/>
    </i>
    <i>
      <x v="132"/>
      <x v="458"/>
    </i>
    <i>
      <x v="133"/>
      <x v="31"/>
    </i>
    <i>
      <x v="134"/>
      <x v="208"/>
    </i>
    <i>
      <x v="135"/>
      <x v="209"/>
    </i>
    <i>
      <x v="136"/>
      <x v="207"/>
    </i>
    <i>
      <x v="137"/>
      <x v="206"/>
    </i>
    <i>
      <x v="138"/>
      <x v="434"/>
    </i>
    <i>
      <x v="139"/>
      <x v="435"/>
    </i>
    <i>
      <x v="140"/>
      <x v="449"/>
    </i>
    <i>
      <x v="141"/>
      <x v="261"/>
    </i>
    <i>
      <x v="142"/>
      <x v="2"/>
    </i>
    <i>
      <x v="143"/>
      <x v="438"/>
    </i>
    <i>
      <x v="144"/>
      <x v="265"/>
    </i>
    <i>
      <x v="145"/>
      <x v="439"/>
    </i>
    <i>
      <x v="146"/>
      <x v="263"/>
    </i>
    <i>
      <x v="147"/>
      <x v="266"/>
    </i>
    <i>
      <x v="148"/>
      <x v="440"/>
    </i>
    <i>
      <x v="149"/>
      <x v="441"/>
    </i>
    <i>
      <x v="150"/>
      <x v="262"/>
    </i>
    <i>
      <x v="151"/>
      <x v="1"/>
    </i>
    <i>
      <x v="152"/>
      <x v="370"/>
    </i>
    <i>
      <x v="153"/>
      <x v="264"/>
    </i>
    <i>
      <x v="154"/>
      <x v="436"/>
    </i>
    <i>
      <x v="155"/>
      <x v="162"/>
    </i>
    <i>
      <x v="156"/>
      <x v="372"/>
    </i>
    <i>
      <x v="157"/>
      <x v="226"/>
    </i>
    <i>
      <x v="158"/>
      <x v="227"/>
    </i>
    <i>
      <x v="159"/>
      <x v="498"/>
    </i>
    <i>
      <x v="160"/>
      <x v="497"/>
    </i>
    <i>
      <x v="161"/>
      <x v="459"/>
    </i>
    <i>
      <x v="162"/>
      <x v="508"/>
    </i>
    <i>
      <x v="163"/>
      <x v="461"/>
    </i>
    <i>
      <x v="164"/>
      <x v="120"/>
    </i>
    <i>
      <x v="165"/>
      <x v="65"/>
    </i>
    <i>
      <x v="166"/>
      <x v="203"/>
    </i>
    <i>
      <x v="167"/>
      <x v="202"/>
    </i>
    <i>
      <x v="168"/>
      <x v="463"/>
    </i>
    <i>
      <x v="169"/>
      <x v="464"/>
    </i>
    <i>
      <x v="170"/>
      <x v="256"/>
    </i>
    <i>
      <x v="171"/>
      <x v="50"/>
    </i>
    <i>
      <x v="172"/>
      <x v="111"/>
    </i>
    <i>
      <x v="173"/>
      <x v="462"/>
    </i>
    <i>
      <x v="174"/>
      <x v="166"/>
    </i>
    <i>
      <x v="175"/>
      <x v="156"/>
    </i>
    <i>
      <x v="176"/>
      <x v="229"/>
    </i>
    <i>
      <x v="177"/>
      <x v="4"/>
    </i>
    <i>
      <x v="178"/>
      <x v="5"/>
    </i>
    <i>
      <x v="179"/>
      <x v="6"/>
    </i>
    <i>
      <x v="180"/>
      <x v="7"/>
    </i>
    <i>
      <x v="181"/>
      <x v="8"/>
    </i>
    <i>
      <x v="182"/>
      <x v="9"/>
    </i>
    <i>
      <x v="183"/>
      <x v="122"/>
    </i>
    <i>
      <x v="184"/>
      <x v="19"/>
    </i>
    <i>
      <x v="185"/>
      <x v="21"/>
    </i>
    <i>
      <x v="186"/>
      <x v="18"/>
    </i>
    <i>
      <x v="187"/>
      <x v="119"/>
    </i>
    <i>
      <x v="188"/>
      <x v="69"/>
    </i>
    <i>
      <x v="189"/>
      <x v="465"/>
    </i>
    <i>
      <x v="190"/>
      <x v="157"/>
    </i>
    <i>
      <x v="191"/>
      <x v="83"/>
    </i>
    <i>
      <x v="192"/>
      <x v="84"/>
    </i>
    <i>
      <x v="193"/>
      <x v="81"/>
    </i>
    <i>
      <x v="194"/>
      <x v="82"/>
    </i>
    <i>
      <x v="195"/>
      <x v="121"/>
    </i>
    <i>
      <x v="196"/>
      <x v="48"/>
    </i>
    <i>
      <x v="197"/>
      <x v="47"/>
    </i>
    <i>
      <x v="198"/>
      <x v="17"/>
    </i>
    <i>
      <x v="199"/>
      <x v="216"/>
    </i>
    <i>
      <x v="200"/>
      <x v="25"/>
    </i>
    <i>
      <x v="201"/>
      <x v="26"/>
    </i>
    <i>
      <x v="202"/>
      <x v="136"/>
    </i>
    <i>
      <x v="203"/>
      <x v="242"/>
    </i>
    <i>
      <x v="204"/>
      <x v="211"/>
    </i>
    <i>
      <x v="205"/>
      <x v="38"/>
    </i>
    <i>
      <x v="206"/>
      <x v="39"/>
    </i>
    <i>
      <x v="207"/>
      <x v="483"/>
    </i>
    <i>
      <x v="208"/>
      <x v="142"/>
    </i>
    <i>
      <x v="209"/>
      <x v="219"/>
    </i>
    <i>
      <x v="210"/>
      <x v="257"/>
    </i>
    <i>
      <x v="211"/>
      <x v="126"/>
    </i>
    <i>
      <x v="212"/>
      <x v="40"/>
    </i>
    <i>
      <x v="213"/>
      <x v="60"/>
    </i>
    <i>
      <x v="214"/>
      <x v="10"/>
    </i>
    <i>
      <x v="215"/>
      <x v="12"/>
    </i>
    <i>
      <x v="216"/>
      <x v="3"/>
    </i>
    <i>
      <x v="217"/>
      <x v="271"/>
    </i>
    <i>
      <x v="218"/>
      <x v="231"/>
    </i>
    <i>
      <x v="219"/>
      <x v="210"/>
    </i>
    <i>
      <x v="220"/>
      <x v="106"/>
    </i>
    <i>
      <x v="221"/>
      <x v="72"/>
    </i>
    <i>
      <x v="222"/>
      <x v="51"/>
    </i>
    <i>
      <x v="223"/>
      <x v="480"/>
    </i>
    <i>
      <x v="224"/>
      <x v="16"/>
    </i>
    <i>
      <x v="225"/>
      <x v="79"/>
    </i>
    <i>
      <x v="226"/>
      <x v="466"/>
    </i>
    <i>
      <x v="227"/>
      <x v="467"/>
    </i>
    <i>
      <x v="228"/>
      <x v="468"/>
    </i>
    <i>
      <x v="229"/>
      <x v="469"/>
    </i>
    <i>
      <x v="230"/>
      <x v="470"/>
    </i>
    <i>
      <x v="231"/>
      <x v="212"/>
    </i>
    <i>
      <x v="232"/>
      <x v="158"/>
    </i>
    <i>
      <x v="233"/>
      <x v="481"/>
    </i>
    <i>
      <x v="234"/>
      <x v="269"/>
    </i>
    <i>
      <x v="235"/>
      <x v="482"/>
    </i>
    <i>
      <x v="236"/>
      <x v="471"/>
    </i>
    <i>
      <x v="237"/>
      <x v="437"/>
    </i>
    <i>
      <x v="238"/>
      <x v="131"/>
    </i>
    <i>
      <x v="239"/>
      <x v="228"/>
    </i>
    <i>
      <x v="240"/>
      <x v="141"/>
    </i>
    <i>
      <x v="241"/>
      <x v="73"/>
    </i>
    <i>
      <x v="242"/>
      <x v="14"/>
    </i>
    <i>
      <x v="243"/>
      <x v="224"/>
    </i>
    <i>
      <x v="244"/>
      <x v="225"/>
    </i>
    <i>
      <x v="245"/>
      <x v="484"/>
    </i>
    <i>
      <x v="246"/>
      <x v="110"/>
    </i>
    <i>
      <x v="247"/>
      <x v="20"/>
    </i>
    <i>
      <x v="248"/>
      <x v="107"/>
    </i>
    <i>
      <x v="249"/>
      <x v="108"/>
    </i>
    <i>
      <x v="250"/>
      <x v="53"/>
    </i>
    <i>
      <x v="251"/>
      <x v="56"/>
    </i>
    <i>
      <x v="252"/>
      <x v="80"/>
    </i>
    <i>
      <x v="253"/>
      <x v="485"/>
    </i>
    <i>
      <x v="254"/>
      <x v="71"/>
    </i>
    <i>
      <x v="255"/>
      <x v="255"/>
    </i>
    <i>
      <x v="256"/>
      <x v="78"/>
    </i>
    <i>
      <x v="257"/>
      <x v="74"/>
    </i>
    <i>
      <x v="258"/>
      <x v="46"/>
    </i>
    <i>
      <x v="259"/>
      <x v="214"/>
    </i>
    <i>
      <x v="260"/>
      <x v="472"/>
    </i>
    <i>
      <x v="261"/>
      <x v="215"/>
    </i>
    <i>
      <x v="262"/>
      <x v="273"/>
    </i>
    <i>
      <x v="263"/>
      <x v="194"/>
    </i>
    <i>
      <x v="264"/>
      <x v="195"/>
    </i>
    <i>
      <x v="265"/>
      <x v="473"/>
    </i>
    <i>
      <x v="266"/>
      <x v="474"/>
    </i>
    <i>
      <x v="267"/>
      <x v="475"/>
    </i>
    <i>
      <x v="268"/>
      <x v="476"/>
    </i>
    <i>
      <x v="269"/>
      <x v="139"/>
    </i>
    <i>
      <x v="270"/>
      <x v="477"/>
    </i>
    <i>
      <x v="271"/>
      <x v="213"/>
    </i>
    <i>
      <x v="272"/>
      <x v="192"/>
    </i>
    <i>
      <x v="273"/>
      <x v="193"/>
    </i>
    <i>
      <x v="274"/>
      <x v="57"/>
    </i>
    <i>
      <x v="275"/>
      <x v="58"/>
    </i>
    <i>
      <x v="276"/>
      <x v="254"/>
    </i>
    <i>
      <x v="277"/>
      <x v="478"/>
    </i>
    <i>
      <x v="278"/>
      <x v="486"/>
    </i>
    <i>
      <x v="279"/>
      <x v="52"/>
    </i>
    <i>
      <x v="280"/>
      <x v="54"/>
    </i>
    <i>
      <x v="281"/>
      <x v="230"/>
    </i>
    <i>
      <x v="282"/>
      <x v="15"/>
    </i>
    <i>
      <x v="283"/>
      <x v="487"/>
    </i>
    <i>
      <x v="284"/>
      <x v="488"/>
    </i>
    <i>
      <x v="285"/>
      <x v="258"/>
    </i>
    <i>
      <x v="286"/>
      <x v="113"/>
    </i>
    <i>
      <x v="287"/>
      <x v="114"/>
    </i>
    <i>
      <x v="288"/>
      <x v="276"/>
    </i>
    <i>
      <x v="289"/>
      <x v="489"/>
    </i>
    <i>
      <x v="290"/>
      <x v="125"/>
    </i>
    <i>
      <x v="291"/>
      <x v="490"/>
    </i>
    <i>
      <x v="292"/>
      <x v="491"/>
    </i>
    <i>
      <x v="293"/>
      <x v="13"/>
    </i>
    <i>
      <x v="294"/>
      <x v="479"/>
    </i>
    <i>
      <x v="295"/>
      <x v="492"/>
    </i>
    <i>
      <x v="296"/>
      <x v="392"/>
    </i>
    <i>
      <x v="297"/>
      <x v="393"/>
    </i>
    <i>
      <x v="298"/>
      <x v="253"/>
    </i>
    <i>
      <x v="299"/>
      <x v="394"/>
    </i>
    <i>
      <x v="300"/>
      <x v="408"/>
    </i>
    <i>
      <x v="301"/>
      <x v="314"/>
    </i>
    <i>
      <x v="302"/>
      <x v="315"/>
    </i>
    <i>
      <x v="303"/>
      <x v="318"/>
    </i>
    <i>
      <x v="304"/>
      <x v="322"/>
    </i>
    <i>
      <x v="305"/>
      <x v="320"/>
    </i>
    <i>
      <x v="306"/>
      <x v="323"/>
    </i>
    <i>
      <x v="307"/>
      <x v="409"/>
    </i>
    <i>
      <x v="308"/>
      <x v="303"/>
    </i>
    <i>
      <x v="309"/>
      <x v="324"/>
    </i>
    <i>
      <x v="310"/>
      <x v="325"/>
    </i>
    <i>
      <x v="311"/>
      <x v="326"/>
    </i>
    <i>
      <x v="312"/>
      <x v="327"/>
    </i>
    <i>
      <x v="313"/>
      <x v="328"/>
    </i>
    <i>
      <x v="314"/>
      <x v="329"/>
    </i>
    <i>
      <x v="315"/>
      <x v="410"/>
    </i>
    <i>
      <x v="316"/>
      <x v="330"/>
    </i>
    <i>
      <x v="317"/>
      <x v="331"/>
    </i>
    <i>
      <x v="318"/>
      <x v="332"/>
    </i>
    <i>
      <x v="319"/>
      <x v="292"/>
    </i>
    <i>
      <x v="320"/>
      <x v="411"/>
    </i>
    <i>
      <x v="321"/>
      <x v="412"/>
    </i>
    <i>
      <x v="322"/>
      <x v="293"/>
    </i>
    <i>
      <x v="323"/>
      <x v="294"/>
    </i>
    <i>
      <x v="324"/>
      <x v="296"/>
    </i>
    <i>
      <x v="325"/>
      <x v="297"/>
    </i>
    <i>
      <x v="326"/>
      <x v="298"/>
    </i>
    <i>
      <x v="327"/>
      <x v="300"/>
    </i>
    <i>
      <x v="328"/>
      <x v="316"/>
    </i>
    <i>
      <x v="329"/>
      <x v="317"/>
    </i>
    <i>
      <x v="330"/>
      <x v="319"/>
    </i>
    <i>
      <x v="331"/>
      <x v="493"/>
    </i>
    <i>
      <x v="332"/>
      <x v="333"/>
    </i>
    <i>
      <x v="333"/>
      <x v="299"/>
    </i>
    <i>
      <x v="334"/>
      <x v="301"/>
    </i>
    <i>
      <x v="335"/>
      <x v="334"/>
    </i>
    <i>
      <x v="336"/>
      <x v="413"/>
    </i>
    <i>
      <x v="337"/>
      <x v="304"/>
    </i>
    <i>
      <x v="338"/>
      <x v="302"/>
    </i>
    <i>
      <x v="339"/>
      <x v="305"/>
    </i>
    <i>
      <x v="340"/>
      <x v="278"/>
    </i>
    <i>
      <x v="341"/>
      <x v="306"/>
    </i>
    <i>
      <x v="342"/>
      <x v="307"/>
    </i>
    <i>
      <x v="343"/>
      <x v="308"/>
    </i>
    <i>
      <x v="344"/>
      <x v="309"/>
    </i>
    <i>
      <x v="345"/>
      <x v="335"/>
    </i>
    <i>
      <x v="346"/>
      <x v="336"/>
    </i>
    <i>
      <x v="347"/>
      <x v="337"/>
    </i>
    <i>
      <x v="348"/>
      <x v="338"/>
    </i>
    <i>
      <x v="349"/>
      <x v="339"/>
    </i>
    <i>
      <x v="350"/>
      <x v="340"/>
    </i>
    <i>
      <x v="351"/>
      <x v="341"/>
    </i>
    <i>
      <x v="352"/>
      <x v="342"/>
    </i>
    <i>
      <x v="353"/>
      <x v="112"/>
    </i>
    <i>
      <x v="354"/>
      <x v="343"/>
    </i>
    <i>
      <x v="355"/>
      <x v="344"/>
    </i>
    <i>
      <x v="356"/>
      <x v="345"/>
    </i>
    <i>
      <x v="357"/>
      <x v="346"/>
    </i>
    <i>
      <x v="358"/>
      <x v="414"/>
    </i>
    <i>
      <x v="359"/>
      <x v="312"/>
    </i>
    <i>
      <x v="360"/>
      <x v="415"/>
    </i>
    <i>
      <x v="361"/>
      <x v="313"/>
    </i>
    <i>
      <x v="362"/>
      <x v="311"/>
    </i>
    <i>
      <x v="363"/>
      <x v="310"/>
    </i>
    <i>
      <x v="364"/>
      <x v="295"/>
    </i>
    <i>
      <x v="365"/>
      <x v="416"/>
    </i>
    <i>
      <x v="366"/>
      <x v="417"/>
    </i>
    <i>
      <x v="367"/>
      <x v="418"/>
    </i>
    <i>
      <x v="368"/>
      <x v="419"/>
    </i>
    <i>
      <x v="369"/>
      <x v="420"/>
    </i>
    <i>
      <x v="370"/>
      <x v="421"/>
    </i>
    <i>
      <x v="371"/>
      <x v="422"/>
    </i>
    <i>
      <x v="372"/>
      <x v="201"/>
    </i>
    <i>
      <x v="373"/>
      <x v="347"/>
    </i>
    <i>
      <x v="374"/>
      <x v="348"/>
    </i>
    <i>
      <x v="375"/>
      <x v="423"/>
    </i>
    <i>
      <x v="376"/>
      <x v="424"/>
    </i>
    <i>
      <x v="377"/>
      <x v="277"/>
    </i>
    <i>
      <x v="378"/>
      <x v="349"/>
    </i>
    <i>
      <x v="379"/>
      <x v="100"/>
    </i>
    <i>
      <x v="380"/>
      <x v="102"/>
    </i>
    <i>
      <x v="381"/>
      <x v="118"/>
    </i>
    <i>
      <x v="382"/>
      <x v="390"/>
    </i>
    <i>
      <x v="383"/>
      <x v="274"/>
    </i>
    <i>
      <x v="384"/>
      <x v="425"/>
    </i>
    <i>
      <x v="385"/>
      <x v="426"/>
    </i>
    <i>
      <x v="386"/>
      <x v="427"/>
    </i>
    <i>
      <x v="387"/>
      <x v="272"/>
    </i>
    <i>
      <x v="388"/>
      <x v="275"/>
    </i>
    <i>
      <x v="389"/>
      <x v="99"/>
    </i>
    <i>
      <x v="390"/>
      <x v="97"/>
    </i>
    <i>
      <x v="391"/>
      <x v="96"/>
    </i>
    <i>
      <x v="392"/>
      <x v="105"/>
    </i>
    <i>
      <x v="393"/>
      <x v="395"/>
    </i>
    <i>
      <x v="394"/>
      <x v="396"/>
    </i>
    <i>
      <x v="395"/>
      <x v="397"/>
    </i>
    <i>
      <x v="396"/>
      <x v="218"/>
    </i>
    <i>
      <x v="397"/>
      <x v="398"/>
    </i>
    <i>
      <x v="398"/>
      <x v="399"/>
    </i>
    <i>
      <x v="399"/>
      <x v="400"/>
    </i>
    <i>
      <x v="400"/>
      <x v="401"/>
    </i>
    <i>
      <x v="401"/>
      <x v="402"/>
    </i>
    <i>
      <x v="402"/>
      <x v="403"/>
    </i>
    <i>
      <x v="403"/>
      <x v="404"/>
    </i>
    <i>
      <x v="404"/>
      <x v="267"/>
    </i>
    <i>
      <x v="405"/>
      <x v="321"/>
    </i>
    <i>
      <x v="406"/>
      <x v="405"/>
    </i>
    <i>
      <x v="407"/>
      <x v="406"/>
    </i>
    <i>
      <x v="408"/>
      <x v="196"/>
    </i>
    <i>
      <x v="409"/>
      <x v="407"/>
    </i>
    <i>
      <x v="410"/>
      <x v="244"/>
    </i>
    <i>
      <x v="411"/>
      <x v="22"/>
    </i>
    <i>
      <x v="412"/>
      <x v="249"/>
    </i>
    <i>
      <x v="413"/>
      <x v="250"/>
    </i>
    <i>
      <x v="414"/>
      <x v="252"/>
    </i>
    <i>
      <x v="415"/>
      <x v="251"/>
    </i>
    <i>
      <x v="416"/>
      <x v="75"/>
    </i>
    <i>
      <x v="417"/>
      <x v="247"/>
    </i>
    <i>
      <x v="418"/>
      <x v="32"/>
    </i>
    <i>
      <x v="419"/>
      <x v="98"/>
    </i>
    <i>
      <x v="420"/>
      <x v="24"/>
    </i>
    <i r="1">
      <x v="29"/>
    </i>
    <i r="1">
      <x v="30"/>
    </i>
    <i r="1">
      <x v="37"/>
    </i>
    <i r="1">
      <x v="63"/>
    </i>
    <i r="1">
      <x v="68"/>
    </i>
    <i r="1">
      <x v="85"/>
    </i>
    <i r="1">
      <x v="86"/>
    </i>
    <i r="1">
      <x v="90"/>
    </i>
    <i r="1">
      <x v="91"/>
    </i>
    <i r="1">
      <x v="92"/>
    </i>
    <i r="1">
      <x v="93"/>
    </i>
    <i r="1">
      <x v="94"/>
    </i>
    <i r="1">
      <x v="95"/>
    </i>
    <i r="1">
      <x v="116"/>
    </i>
    <i r="1">
      <x v="123"/>
    </i>
    <i r="1">
      <x v="124"/>
    </i>
    <i r="1">
      <x v="127"/>
    </i>
    <i r="1">
      <x v="128"/>
    </i>
    <i r="1">
      <x v="129"/>
    </i>
    <i r="1">
      <x v="130"/>
    </i>
    <i r="1">
      <x v="132"/>
    </i>
    <i r="1">
      <x v="133"/>
    </i>
    <i r="1">
      <x v="134"/>
    </i>
    <i r="1">
      <x v="135"/>
    </i>
    <i r="1">
      <x v="137"/>
    </i>
    <i r="1">
      <x v="138"/>
    </i>
    <i r="1">
      <x v="140"/>
    </i>
    <i r="1">
      <x v="143"/>
    </i>
    <i r="1">
      <x v="147"/>
    </i>
    <i r="1">
      <x v="148"/>
    </i>
    <i r="1">
      <x v="153"/>
    </i>
    <i r="1">
      <x v="163"/>
    </i>
    <i r="1">
      <x v="164"/>
    </i>
    <i r="1">
      <x v="165"/>
    </i>
    <i r="1">
      <x v="167"/>
    </i>
    <i r="1">
      <x v="168"/>
    </i>
    <i r="1">
      <x v="169"/>
    </i>
    <i r="1">
      <x v="170"/>
    </i>
    <i r="1">
      <x v="171"/>
    </i>
    <i r="1">
      <x v="172"/>
    </i>
    <i r="1">
      <x v="176"/>
    </i>
    <i r="1">
      <x v="177"/>
    </i>
    <i r="1">
      <x v="179"/>
    </i>
    <i r="1">
      <x v="180"/>
    </i>
    <i r="1">
      <x v="181"/>
    </i>
    <i r="1">
      <x v="182"/>
    </i>
    <i r="1">
      <x v="183"/>
    </i>
    <i r="1">
      <x v="184"/>
    </i>
    <i r="1">
      <x v="185"/>
    </i>
    <i r="1">
      <x v="186"/>
    </i>
    <i r="1">
      <x v="188"/>
    </i>
    <i r="1">
      <x v="189"/>
    </i>
    <i r="1">
      <x v="190"/>
    </i>
    <i r="1">
      <x v="191"/>
    </i>
    <i r="1">
      <x v="197"/>
    </i>
    <i r="1">
      <x v="198"/>
    </i>
    <i r="1">
      <x v="199"/>
    </i>
    <i r="1">
      <x v="204"/>
    </i>
    <i r="1">
      <x v="205"/>
    </i>
    <i r="1">
      <x v="206"/>
    </i>
    <i r="1">
      <x v="217"/>
    </i>
    <i r="1">
      <x v="220"/>
    </i>
    <i r="1">
      <x v="221"/>
    </i>
    <i r="1">
      <x v="223"/>
    </i>
    <i r="1">
      <x v="235"/>
    </i>
    <i r="1">
      <x v="236"/>
    </i>
    <i r="1">
      <x v="237"/>
    </i>
    <i r="1">
      <x v="245"/>
    </i>
    <i r="1">
      <x v="246"/>
    </i>
    <i r="1">
      <x v="259"/>
    </i>
    <i r="1">
      <x v="268"/>
    </i>
    <i r="1">
      <x v="282"/>
    </i>
    <i r="1">
      <x v="283"/>
    </i>
    <i r="1">
      <x v="391"/>
    </i>
    <i r="1">
      <x v="432"/>
    </i>
    <i r="1">
      <x v="443"/>
    </i>
    <i r="1">
      <x v="444"/>
    </i>
    <i r="1">
      <x v="494"/>
    </i>
    <i r="1">
      <x v="495"/>
    </i>
    <i r="1">
      <x v="507"/>
    </i>
    <i>
      <x v="421"/>
      <x v="509"/>
    </i>
    <i>
      <x v="422"/>
      <x v="510"/>
    </i>
    <i>
      <x v="423"/>
      <x v="511"/>
    </i>
    <i>
      <x v="424"/>
      <x v="512"/>
    </i>
    <i>
      <x v="425"/>
      <x v="513"/>
    </i>
    <i>
      <x v="426"/>
      <x v="514"/>
    </i>
    <i>
      <x v="427"/>
      <x v="515"/>
    </i>
    <i>
      <x v="428"/>
      <x v="516"/>
    </i>
    <i>
      <x v="429"/>
      <x v="517"/>
    </i>
    <i>
      <x v="430"/>
      <x v="518"/>
    </i>
    <i>
      <x v="431"/>
      <x v="519"/>
    </i>
    <i>
      <x v="432"/>
      <x v="520"/>
    </i>
    <i>
      <x v="433"/>
      <x v="521"/>
    </i>
    <i>
      <x v="434"/>
      <x v="522"/>
    </i>
    <i>
      <x v="435"/>
      <x v="523"/>
    </i>
    <i>
      <x v="436"/>
      <x v="524"/>
    </i>
    <i>
      <x v="437"/>
      <x v="525"/>
    </i>
    <i>
      <x v="438"/>
      <x v="526"/>
    </i>
    <i>
      <x v="439"/>
      <x v="527"/>
    </i>
    <i>
      <x v="440"/>
      <x v="528"/>
    </i>
    <i>
      <x v="441"/>
      <x v="529"/>
    </i>
    <i>
      <x v="442"/>
      <x v="530"/>
    </i>
    <i>
      <x v="443"/>
      <x v="531"/>
    </i>
    <i>
      <x v="444"/>
      <x v="532"/>
    </i>
  </rowItems>
  <colFields count="1">
    <field x="-2"/>
  </colFields>
  <colItems count="2">
    <i>
      <x/>
    </i>
    <i i="1">
      <x v="1"/>
    </i>
  </colItems>
  <dataFields count="2">
    <dataField name="Број услуга - План 2026." fld="6" baseField="0" baseItem="0"/>
    <dataField name="Извршење услуга јануар - март 2026." fld="7" baseField="0" baseItem="0"/>
  </dataFields>
  <formats count="9">
    <format dxfId="8">
      <pivotArea field="5" type="button" dataOnly="0" labelOnly="1" outline="0" axis="axisRow" fieldPosition="1"/>
    </format>
    <format dxfId="7">
      <pivotArea field="5" type="button" dataOnly="0" labelOnly="1" outline="0" axis="axisRow" fieldPosition="1"/>
    </format>
    <format dxfId="6">
      <pivotArea field="2" type="button" dataOnly="0" labelOnly="1" outline="0" axis="axisRow" fieldPosition="0"/>
    </format>
    <format dxfId="5">
      <pivotArea field="2" type="button" dataOnly="0" labelOnly="1" outline="0" axis="axisRow" fieldPosition="0"/>
    </format>
    <format dxfId="4">
      <pivotArea field="2" type="button" dataOnly="0" labelOnly="1" outline="0" axis="axisRow" fieldPosition="0"/>
    </format>
    <format dxfId="3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2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">
      <pivotArea dataOnly="0" labelOnly="1" outline="0" fieldPosition="0">
        <references count="1">
          <reference field="4294967294" count="1">
            <x v="1"/>
          </reference>
        </references>
      </pivotArea>
    </format>
    <format dxfId="0">
      <pivotArea dataOnly="0" labelOnly="1" outline="0" fieldPosition="0">
        <references count="1">
          <reference field="4294967294" count="1">
            <x v="1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pivotTable" Target="../pivotTables/pivotTable1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8"/>
  <sheetViews>
    <sheetView workbookViewId="0">
      <selection activeCell="E29" sqref="E29"/>
    </sheetView>
  </sheetViews>
  <sheetFormatPr defaultColWidth="9.140625" defaultRowHeight="12.75"/>
  <sheetData>
    <row r="1" spans="1:9" ht="20.25">
      <c r="A1" s="356" t="s">
        <v>0</v>
      </c>
      <c r="B1" s="356"/>
      <c r="C1" s="356"/>
      <c r="D1" s="356"/>
      <c r="E1" s="356"/>
      <c r="F1" s="356"/>
      <c r="G1" s="356"/>
      <c r="H1" s="356"/>
      <c r="I1" s="356"/>
    </row>
    <row r="2" spans="1:9" ht="20.25">
      <c r="A2" s="356" t="s">
        <v>1</v>
      </c>
      <c r="B2" s="356"/>
      <c r="C2" s="356"/>
      <c r="D2" s="356"/>
      <c r="E2" s="356"/>
      <c r="F2" s="356"/>
      <c r="G2" s="356"/>
      <c r="H2" s="356"/>
      <c r="I2" s="356"/>
    </row>
    <row r="3" spans="1:9" ht="15.75">
      <c r="A3" s="136"/>
    </row>
    <row r="4" spans="1:9" ht="15.75">
      <c r="A4" s="136"/>
    </row>
    <row r="5" spans="1:9" ht="15.75">
      <c r="A5" s="136"/>
    </row>
    <row r="6" spans="1:9" ht="15.75">
      <c r="A6" s="136"/>
    </row>
    <row r="8" spans="1:9" ht="15.75">
      <c r="A8" s="136"/>
    </row>
    <row r="9" spans="1:9" ht="15.75">
      <c r="A9" s="136"/>
    </row>
    <row r="10" spans="1:9" ht="15.75">
      <c r="A10" s="136"/>
    </row>
    <row r="11" spans="1:9" ht="15.75">
      <c r="A11" s="136"/>
    </row>
    <row r="12" spans="1:9" ht="15.75">
      <c r="A12" s="136"/>
    </row>
    <row r="13" spans="1:9" ht="15.75">
      <c r="A13" s="136"/>
    </row>
    <row r="14" spans="1:9" ht="15.75">
      <c r="A14" s="136"/>
    </row>
    <row r="15" spans="1:9" ht="15.75">
      <c r="A15" s="136"/>
    </row>
    <row r="16" spans="1:9" ht="15.75">
      <c r="A16" s="136"/>
    </row>
    <row r="17" spans="1:9" ht="25.5">
      <c r="A17" s="354" t="s">
        <v>2</v>
      </c>
      <c r="B17" s="354"/>
      <c r="C17" s="354"/>
      <c r="D17" s="354"/>
      <c r="E17" s="354"/>
      <c r="F17" s="354"/>
      <c r="G17" s="354"/>
      <c r="H17" s="354"/>
      <c r="I17" s="354"/>
    </row>
    <row r="18" spans="1:9" ht="25.5">
      <c r="A18" s="354" t="s">
        <v>3</v>
      </c>
      <c r="B18" s="354"/>
      <c r="C18" s="354"/>
      <c r="D18" s="354"/>
      <c r="E18" s="354"/>
      <c r="F18" s="354"/>
      <c r="G18" s="354"/>
      <c r="H18" s="354"/>
      <c r="I18" s="354"/>
    </row>
    <row r="19" spans="1:9" ht="25.5">
      <c r="A19" s="354" t="s">
        <v>4</v>
      </c>
      <c r="B19" s="354"/>
      <c r="C19" s="354"/>
      <c r="D19" s="354"/>
      <c r="E19" s="354"/>
      <c r="F19" s="354"/>
      <c r="G19" s="354"/>
      <c r="H19" s="354"/>
      <c r="I19" s="354"/>
    </row>
    <row r="20" spans="1:9" ht="25.5">
      <c r="A20" s="354" t="s">
        <v>1795</v>
      </c>
      <c r="B20" s="354"/>
      <c r="C20" s="354"/>
      <c r="D20" s="354"/>
      <c r="E20" s="354"/>
      <c r="F20" s="354"/>
      <c r="G20" s="354"/>
      <c r="H20" s="354"/>
      <c r="I20" s="354"/>
    </row>
    <row r="21" spans="1:9" ht="15.75">
      <c r="A21" s="136"/>
      <c r="B21" s="136"/>
      <c r="C21" s="136"/>
      <c r="D21" s="136"/>
      <c r="E21" s="136"/>
      <c r="F21" s="136"/>
      <c r="G21" s="136"/>
      <c r="H21" s="136"/>
      <c r="I21" s="136"/>
    </row>
    <row r="22" spans="1:9" ht="15.75">
      <c r="A22" s="138"/>
      <c r="B22" s="136"/>
      <c r="C22" s="136"/>
      <c r="D22" s="136"/>
      <c r="E22" s="136"/>
      <c r="F22" s="136"/>
      <c r="G22" s="136"/>
      <c r="H22" s="136"/>
      <c r="I22" s="136"/>
    </row>
    <row r="23" spans="1:9" ht="15.75">
      <c r="A23" s="136"/>
      <c r="B23" s="136"/>
      <c r="C23" s="136"/>
      <c r="D23" s="136"/>
      <c r="E23" s="136"/>
      <c r="F23" s="136"/>
      <c r="G23" s="136"/>
      <c r="H23" s="136"/>
      <c r="I23" s="136"/>
    </row>
    <row r="24" spans="1:9" ht="15.75">
      <c r="A24" s="139"/>
      <c r="B24" s="136"/>
      <c r="C24" s="136"/>
      <c r="D24" s="136"/>
      <c r="E24" s="136"/>
      <c r="F24" s="136"/>
      <c r="G24" s="136"/>
      <c r="H24" s="136"/>
      <c r="I24" s="136"/>
    </row>
    <row r="25" spans="1:9" ht="15.75">
      <c r="A25" s="139"/>
    </row>
    <row r="26" spans="1:9" ht="15.75">
      <c r="A26" s="139"/>
    </row>
    <row r="27" spans="1:9" ht="15.75">
      <c r="A27" s="139"/>
    </row>
    <row r="28" spans="1:9" ht="15.75">
      <c r="A28" s="139"/>
      <c r="B28" s="23"/>
      <c r="C28" s="23"/>
      <c r="D28" s="23"/>
      <c r="E28" s="23"/>
      <c r="F28" s="23"/>
      <c r="G28" s="23"/>
      <c r="H28" s="23"/>
      <c r="I28" s="23"/>
    </row>
    <row r="29" spans="1:9" ht="15.75">
      <c r="A29" s="139"/>
      <c r="B29" s="23"/>
      <c r="C29" s="23"/>
      <c r="D29" s="23"/>
      <c r="E29" s="23"/>
      <c r="F29" s="23"/>
      <c r="G29" s="23"/>
      <c r="H29" s="23"/>
      <c r="I29" s="23"/>
    </row>
    <row r="30" spans="1:9" ht="15.75">
      <c r="A30" s="139"/>
      <c r="B30" s="23"/>
      <c r="C30" s="23"/>
      <c r="D30" s="23"/>
      <c r="E30" s="23"/>
      <c r="F30" s="23"/>
      <c r="G30" s="23"/>
      <c r="H30" s="23"/>
      <c r="I30" s="23"/>
    </row>
    <row r="31" spans="1:9">
      <c r="B31" s="23"/>
      <c r="C31" s="23"/>
      <c r="D31" s="23"/>
      <c r="E31" s="23"/>
      <c r="F31" s="23"/>
      <c r="G31" s="23"/>
      <c r="H31" s="23"/>
      <c r="I31" s="23"/>
    </row>
    <row r="32" spans="1:9">
      <c r="B32" s="23"/>
      <c r="C32" s="23"/>
      <c r="D32" s="23"/>
      <c r="E32" s="23"/>
      <c r="F32" s="23"/>
      <c r="G32" s="23"/>
      <c r="H32" s="23"/>
      <c r="I32" s="23"/>
    </row>
    <row r="33" spans="1:10" ht="15.75">
      <c r="A33" s="138"/>
      <c r="B33" s="23"/>
      <c r="C33" s="23"/>
      <c r="D33" s="23"/>
      <c r="E33" s="23"/>
      <c r="F33" s="23"/>
      <c r="G33" s="23"/>
      <c r="H33" s="23"/>
      <c r="I33" s="23"/>
    </row>
    <row r="34" spans="1:10" ht="15.75">
      <c r="A34" s="139"/>
      <c r="B34" s="23"/>
      <c r="C34" s="23"/>
      <c r="D34" s="23"/>
      <c r="E34" s="23"/>
      <c r="F34" s="23"/>
      <c r="G34" s="23"/>
      <c r="H34" s="23"/>
      <c r="I34" s="23"/>
    </row>
    <row r="35" spans="1:10" ht="15.75">
      <c r="A35" s="139"/>
      <c r="B35" s="23"/>
      <c r="C35" s="23"/>
      <c r="D35" s="23"/>
      <c r="E35" s="23"/>
      <c r="F35" s="23"/>
      <c r="G35" s="23"/>
      <c r="H35" s="23"/>
      <c r="I35" s="23"/>
    </row>
    <row r="36" spans="1:10" ht="15.75">
      <c r="A36" s="139"/>
      <c r="B36" s="23"/>
      <c r="C36" s="23"/>
      <c r="D36" s="23"/>
      <c r="E36" s="23"/>
      <c r="F36" s="23"/>
      <c r="G36" s="23"/>
      <c r="H36" s="23"/>
      <c r="I36" s="23"/>
    </row>
    <row r="37" spans="1:10" ht="15.75">
      <c r="A37" s="139"/>
      <c r="B37" s="23"/>
      <c r="C37" s="23"/>
      <c r="D37" s="23"/>
      <c r="E37" s="23"/>
      <c r="F37" s="23"/>
      <c r="G37" s="23"/>
      <c r="H37" s="23"/>
      <c r="I37" s="23"/>
      <c r="J37" s="22"/>
    </row>
    <row r="38" spans="1:10" ht="15.75">
      <c r="A38" s="139"/>
      <c r="B38" s="23"/>
      <c r="C38" s="23"/>
      <c r="D38" s="23"/>
      <c r="E38" s="23"/>
      <c r="F38" s="23"/>
      <c r="G38" s="23"/>
      <c r="H38" s="23"/>
      <c r="I38" s="23"/>
    </row>
    <row r="41" spans="1:10" s="19" customFormat="1">
      <c r="A41" s="355" t="s">
        <v>1792</v>
      </c>
      <c r="B41" s="355"/>
      <c r="C41" s="355"/>
      <c r="D41" s="355"/>
      <c r="E41" s="355"/>
      <c r="F41" s="355"/>
      <c r="G41" s="355"/>
      <c r="H41" s="355"/>
      <c r="I41" s="355"/>
    </row>
    <row r="43" spans="1:10">
      <c r="A43" s="23"/>
      <c r="B43" s="23"/>
      <c r="C43" s="23"/>
      <c r="D43" s="23"/>
      <c r="E43" s="23"/>
      <c r="F43" s="23"/>
      <c r="G43" s="23"/>
      <c r="H43" s="23"/>
      <c r="I43" s="23"/>
    </row>
    <row r="45" spans="1:10">
      <c r="A45" s="23"/>
      <c r="B45" s="23"/>
      <c r="C45" s="23"/>
      <c r="D45" s="23"/>
      <c r="E45" s="23"/>
      <c r="F45" s="23"/>
      <c r="G45" s="23"/>
      <c r="H45" s="23"/>
      <c r="I45" s="23"/>
    </row>
    <row r="46" spans="1:10">
      <c r="A46" s="23"/>
      <c r="B46" s="23"/>
      <c r="C46" s="23"/>
      <c r="D46" s="23"/>
      <c r="E46" s="23"/>
      <c r="F46" s="23"/>
      <c r="G46" s="23"/>
      <c r="H46" s="23"/>
      <c r="I46" s="23"/>
    </row>
    <row r="47" spans="1:10">
      <c r="A47" s="23"/>
      <c r="B47" s="23"/>
      <c r="C47" s="23"/>
      <c r="D47" s="23"/>
      <c r="E47" s="23"/>
      <c r="F47" s="23"/>
      <c r="G47" s="23"/>
      <c r="H47" s="23"/>
      <c r="I47" s="23"/>
    </row>
    <row r="48" spans="1:10">
      <c r="A48" s="23"/>
      <c r="B48" s="23"/>
      <c r="C48" s="23"/>
      <c r="D48" s="23"/>
      <c r="E48" s="23"/>
      <c r="F48" s="23"/>
      <c r="G48" s="23"/>
      <c r="H48" s="23"/>
      <c r="I48" s="23"/>
    </row>
  </sheetData>
  <mergeCells count="7">
    <mergeCell ref="A20:I20"/>
    <mergeCell ref="A41:I41"/>
    <mergeCell ref="A1:I1"/>
    <mergeCell ref="A2:I2"/>
    <mergeCell ref="A17:I17"/>
    <mergeCell ref="A18:I18"/>
    <mergeCell ref="A19:I19"/>
  </mergeCells>
  <pageMargins left="0.7" right="0.7" top="0.75" bottom="0.75" header="0.3" footer="0.3"/>
  <pageSetup paperSize="9" scale="9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B42"/>
  <sheetViews>
    <sheetView workbookViewId="0">
      <selection activeCell="B14" sqref="B14"/>
    </sheetView>
  </sheetViews>
  <sheetFormatPr defaultColWidth="9.140625" defaultRowHeight="11.25"/>
  <cols>
    <col min="1" max="1" width="9.5703125" style="18" customWidth="1"/>
    <col min="2" max="2" width="4.5703125" style="127" customWidth="1"/>
    <col min="3" max="3" width="73.140625" style="18" customWidth="1"/>
    <col min="4" max="8" width="9.140625" style="12"/>
    <col min="9" max="9" width="18.42578125" style="12" customWidth="1"/>
    <col min="10" max="16384" width="9.140625" style="12"/>
  </cols>
  <sheetData>
    <row r="3" spans="1:28">
      <c r="A3" s="128" t="s">
        <v>5</v>
      </c>
      <c r="B3" s="127">
        <v>1</v>
      </c>
      <c r="C3" s="129" t="s">
        <v>6</v>
      </c>
    </row>
    <row r="4" spans="1:28" ht="21">
      <c r="A4" s="130" t="s">
        <v>5</v>
      </c>
      <c r="B4" s="131">
        <v>2</v>
      </c>
      <c r="C4" s="162" t="s">
        <v>1796</v>
      </c>
      <c r="D4" s="162"/>
      <c r="E4" s="162"/>
      <c r="F4" s="162"/>
      <c r="G4" s="162"/>
      <c r="H4" s="162"/>
      <c r="I4" s="162"/>
      <c r="J4" s="134"/>
      <c r="K4" s="134"/>
      <c r="L4" s="134"/>
      <c r="M4" s="134"/>
      <c r="N4" s="134"/>
      <c r="O4" s="134"/>
      <c r="P4" s="134"/>
      <c r="Q4" s="134"/>
      <c r="R4" s="134"/>
      <c r="S4" s="134"/>
      <c r="T4" s="134"/>
      <c r="U4" s="134"/>
      <c r="V4" s="134"/>
      <c r="W4" s="134"/>
      <c r="X4" s="134"/>
      <c r="Y4" s="134"/>
      <c r="Z4" s="134"/>
      <c r="AA4" s="134"/>
      <c r="AB4" s="134"/>
    </row>
    <row r="5" spans="1:28" ht="21">
      <c r="A5" s="130" t="s">
        <v>5</v>
      </c>
      <c r="B5" s="131">
        <v>3</v>
      </c>
      <c r="C5" s="163" t="s">
        <v>1797</v>
      </c>
      <c r="D5" s="163"/>
      <c r="E5" s="163"/>
      <c r="F5" s="163"/>
      <c r="G5" s="163"/>
      <c r="H5" s="163"/>
      <c r="I5" s="163"/>
    </row>
    <row r="6" spans="1:28" ht="21">
      <c r="A6" s="130" t="s">
        <v>5</v>
      </c>
      <c r="B6" s="131">
        <v>4</v>
      </c>
      <c r="C6" s="163" t="s">
        <v>1798</v>
      </c>
      <c r="D6" s="163"/>
      <c r="E6" s="163"/>
      <c r="F6" s="163"/>
      <c r="G6" s="163"/>
      <c r="H6" s="163"/>
      <c r="I6" s="163"/>
      <c r="J6" s="135"/>
      <c r="K6" s="135"/>
      <c r="L6" s="135"/>
      <c r="M6" s="135"/>
      <c r="N6" s="135"/>
      <c r="O6" s="135"/>
    </row>
    <row r="7" spans="1:28" ht="11.25" customHeight="1">
      <c r="A7" s="280" t="s">
        <v>5</v>
      </c>
      <c r="B7" s="281">
        <v>5</v>
      </c>
      <c r="C7" s="282" t="s">
        <v>1799</v>
      </c>
      <c r="D7" s="150"/>
      <c r="E7" s="150"/>
      <c r="F7" s="150"/>
      <c r="G7" s="150"/>
      <c r="H7" s="150"/>
      <c r="I7" s="150"/>
    </row>
    <row r="8" spans="1:28">
      <c r="A8" s="280" t="s">
        <v>5</v>
      </c>
      <c r="B8" s="281">
        <v>6</v>
      </c>
      <c r="C8" s="283" t="s">
        <v>1800</v>
      </c>
      <c r="D8" s="132"/>
      <c r="E8" s="132"/>
      <c r="F8" s="132"/>
      <c r="G8" s="132"/>
      <c r="H8" s="132"/>
      <c r="I8" s="133"/>
    </row>
    <row r="9" spans="1:28">
      <c r="A9" s="280" t="s">
        <v>5</v>
      </c>
      <c r="B9" s="281">
        <v>7</v>
      </c>
      <c r="C9" s="282" t="s">
        <v>1771</v>
      </c>
      <c r="D9" s="133"/>
      <c r="E9" s="133"/>
      <c r="F9" s="133"/>
      <c r="G9" s="133"/>
      <c r="H9" s="133"/>
      <c r="I9" s="133"/>
    </row>
    <row r="10" spans="1:28">
      <c r="A10" s="280" t="s">
        <v>5</v>
      </c>
      <c r="B10" s="281">
        <v>8</v>
      </c>
      <c r="C10" s="282" t="s">
        <v>1772</v>
      </c>
      <c r="D10" s="133"/>
      <c r="E10" s="133"/>
      <c r="F10" s="133"/>
      <c r="G10" s="133"/>
      <c r="H10" s="133"/>
      <c r="I10" s="133"/>
    </row>
    <row r="11" spans="1:28">
      <c r="A11" s="130" t="s">
        <v>5</v>
      </c>
      <c r="B11" s="131">
        <v>9</v>
      </c>
      <c r="C11" s="132" t="s">
        <v>8</v>
      </c>
      <c r="D11" s="133"/>
      <c r="E11" s="133"/>
      <c r="F11" s="133"/>
      <c r="G11" s="133"/>
      <c r="H11" s="133"/>
      <c r="I11" s="133"/>
    </row>
    <row r="12" spans="1:28">
      <c r="A12" s="130" t="s">
        <v>5</v>
      </c>
      <c r="B12" s="131">
        <v>10</v>
      </c>
      <c r="C12" s="132" t="s">
        <v>9</v>
      </c>
      <c r="D12" s="133"/>
      <c r="E12" s="133"/>
      <c r="F12" s="133"/>
      <c r="G12" s="133"/>
      <c r="H12" s="133"/>
      <c r="I12" s="133"/>
    </row>
    <row r="13" spans="1:28">
      <c r="A13" s="130" t="s">
        <v>5</v>
      </c>
      <c r="B13" s="131">
        <v>11</v>
      </c>
      <c r="C13" s="132" t="s">
        <v>1791</v>
      </c>
      <c r="D13" s="133"/>
      <c r="E13" s="133"/>
      <c r="F13" s="133"/>
      <c r="G13" s="133"/>
      <c r="H13" s="133"/>
      <c r="I13" s="133"/>
    </row>
    <row r="14" spans="1:28">
      <c r="A14" s="132"/>
      <c r="B14" s="131"/>
      <c r="C14" s="132"/>
      <c r="D14" s="133"/>
      <c r="E14" s="133"/>
      <c r="F14" s="133"/>
      <c r="G14" s="133"/>
      <c r="H14" s="133"/>
      <c r="I14" s="133"/>
    </row>
    <row r="15" spans="1:28">
      <c r="A15" s="132"/>
      <c r="B15" s="131"/>
      <c r="C15" s="132"/>
      <c r="D15" s="133"/>
      <c r="E15" s="133"/>
      <c r="F15" s="133"/>
      <c r="G15" s="133"/>
      <c r="H15" s="133"/>
      <c r="I15" s="133"/>
    </row>
    <row r="16" spans="1:28">
      <c r="A16" s="132"/>
      <c r="B16" s="131"/>
      <c r="C16" s="132"/>
      <c r="D16" s="133"/>
      <c r="E16" s="133"/>
      <c r="F16" s="133"/>
      <c r="G16" s="133"/>
      <c r="H16" s="133"/>
      <c r="I16" s="133"/>
    </row>
    <row r="17" spans="1:9">
      <c r="A17" s="132"/>
      <c r="B17" s="131"/>
      <c r="C17" s="132"/>
      <c r="D17" s="133"/>
      <c r="E17" s="133"/>
      <c r="F17" s="133"/>
      <c r="G17" s="133"/>
      <c r="H17" s="133"/>
      <c r="I17" s="133"/>
    </row>
    <row r="18" spans="1:9">
      <c r="A18" s="132"/>
      <c r="B18" s="131"/>
      <c r="C18" s="132"/>
      <c r="D18" s="133"/>
      <c r="E18" s="133"/>
      <c r="F18" s="133"/>
      <c r="G18" s="133"/>
      <c r="H18" s="133"/>
      <c r="I18" s="133"/>
    </row>
    <row r="19" spans="1:9">
      <c r="A19" s="132"/>
      <c r="B19" s="131"/>
      <c r="C19" s="132"/>
      <c r="D19" s="133"/>
      <c r="E19" s="133"/>
      <c r="F19" s="133"/>
      <c r="G19" s="133"/>
      <c r="H19" s="133"/>
      <c r="I19" s="133"/>
    </row>
    <row r="20" spans="1:9">
      <c r="A20" s="132"/>
      <c r="B20" s="131"/>
      <c r="C20" s="132"/>
      <c r="D20" s="133"/>
      <c r="E20" s="133"/>
      <c r="F20" s="133"/>
      <c r="G20" s="133"/>
      <c r="H20" s="133"/>
      <c r="I20" s="133"/>
    </row>
    <row r="21" spans="1:9">
      <c r="A21" s="132"/>
      <c r="B21" s="131"/>
      <c r="C21" s="132"/>
      <c r="D21" s="133"/>
      <c r="E21" s="133"/>
      <c r="F21" s="133"/>
      <c r="G21" s="133"/>
      <c r="H21" s="133"/>
      <c r="I21" s="133"/>
    </row>
    <row r="22" spans="1:9">
      <c r="A22" s="132"/>
      <c r="B22" s="131"/>
      <c r="C22" s="132"/>
      <c r="D22" s="133"/>
      <c r="E22" s="133"/>
      <c r="F22" s="133"/>
      <c r="G22" s="133"/>
      <c r="H22" s="133"/>
      <c r="I22" s="133"/>
    </row>
    <row r="23" spans="1:9">
      <c r="A23" s="132"/>
      <c r="B23" s="131"/>
      <c r="C23" s="132"/>
      <c r="D23" s="133"/>
      <c r="E23" s="133"/>
      <c r="F23" s="133"/>
      <c r="G23" s="133"/>
      <c r="H23" s="133"/>
      <c r="I23" s="133"/>
    </row>
    <row r="24" spans="1:9">
      <c r="A24" s="132"/>
      <c r="B24" s="131"/>
      <c r="C24" s="132"/>
      <c r="D24" s="133"/>
      <c r="E24" s="133"/>
      <c r="F24" s="133"/>
      <c r="G24" s="133"/>
      <c r="H24" s="133"/>
      <c r="I24" s="133"/>
    </row>
    <row r="25" spans="1:9">
      <c r="A25" s="132"/>
      <c r="B25" s="131"/>
      <c r="C25" s="132"/>
      <c r="D25" s="133"/>
      <c r="E25" s="133"/>
      <c r="F25" s="133"/>
      <c r="G25" s="133"/>
      <c r="H25" s="133"/>
      <c r="I25" s="133"/>
    </row>
    <row r="26" spans="1:9">
      <c r="A26" s="132"/>
      <c r="B26" s="131"/>
      <c r="C26" s="132"/>
      <c r="D26" s="133"/>
      <c r="E26" s="133"/>
      <c r="F26" s="133"/>
      <c r="G26" s="133"/>
      <c r="H26" s="133"/>
      <c r="I26" s="133"/>
    </row>
    <row r="27" spans="1:9">
      <c r="A27" s="132"/>
      <c r="B27" s="131"/>
      <c r="C27" s="132"/>
      <c r="D27" s="133"/>
      <c r="E27" s="133"/>
      <c r="F27" s="133"/>
      <c r="G27" s="133"/>
      <c r="H27" s="133"/>
      <c r="I27" s="133"/>
    </row>
    <row r="28" spans="1:9">
      <c r="A28" s="132"/>
      <c r="B28" s="131"/>
      <c r="C28" s="132"/>
      <c r="D28" s="133"/>
      <c r="E28" s="133"/>
      <c r="F28" s="133"/>
      <c r="G28" s="133"/>
      <c r="H28" s="133"/>
      <c r="I28" s="133"/>
    </row>
    <row r="29" spans="1:9">
      <c r="A29" s="132"/>
      <c r="B29" s="131"/>
      <c r="C29" s="132"/>
      <c r="D29" s="133"/>
      <c r="E29" s="133"/>
      <c r="F29" s="133"/>
      <c r="G29" s="133"/>
      <c r="H29" s="133"/>
      <c r="I29" s="133"/>
    </row>
    <row r="30" spans="1:9">
      <c r="A30" s="132"/>
      <c r="B30" s="131"/>
      <c r="C30" s="132"/>
      <c r="D30" s="133"/>
      <c r="E30" s="133"/>
      <c r="F30" s="133"/>
      <c r="G30" s="133"/>
      <c r="H30" s="133"/>
      <c r="I30" s="133"/>
    </row>
    <row r="31" spans="1:9">
      <c r="A31" s="132"/>
      <c r="B31" s="131"/>
      <c r="C31" s="132"/>
      <c r="D31" s="133"/>
      <c r="E31" s="133"/>
      <c r="F31" s="133"/>
      <c r="G31" s="133"/>
      <c r="H31" s="133"/>
      <c r="I31" s="133"/>
    </row>
    <row r="32" spans="1:9">
      <c r="A32" s="132"/>
      <c r="B32" s="131"/>
      <c r="C32" s="132"/>
      <c r="D32" s="133"/>
      <c r="E32" s="133"/>
      <c r="F32" s="133"/>
      <c r="G32" s="133"/>
      <c r="H32" s="133"/>
      <c r="I32" s="133"/>
    </row>
    <row r="33" spans="1:9">
      <c r="A33" s="132"/>
      <c r="B33" s="131"/>
      <c r="C33" s="132"/>
      <c r="D33" s="133"/>
      <c r="E33" s="133"/>
      <c r="F33" s="133"/>
      <c r="G33" s="133"/>
      <c r="H33" s="133"/>
      <c r="I33" s="133"/>
    </row>
    <row r="34" spans="1:9">
      <c r="A34" s="132"/>
      <c r="B34" s="131"/>
      <c r="C34" s="132"/>
      <c r="D34" s="133"/>
      <c r="E34" s="133"/>
      <c r="F34" s="133"/>
      <c r="G34" s="133"/>
      <c r="H34" s="133"/>
      <c r="I34" s="133"/>
    </row>
    <row r="35" spans="1:9">
      <c r="A35" s="132"/>
      <c r="B35" s="131"/>
      <c r="C35" s="132"/>
      <c r="D35" s="133"/>
      <c r="E35" s="133"/>
      <c r="F35" s="133"/>
      <c r="G35" s="133"/>
      <c r="H35" s="133"/>
      <c r="I35" s="133"/>
    </row>
    <row r="36" spans="1:9">
      <c r="A36" s="132"/>
      <c r="B36" s="131"/>
      <c r="C36" s="132"/>
      <c r="D36" s="133"/>
      <c r="E36" s="133"/>
      <c r="F36" s="133"/>
      <c r="G36" s="133"/>
      <c r="H36" s="133"/>
      <c r="I36" s="133"/>
    </row>
    <row r="37" spans="1:9">
      <c r="A37" s="132"/>
      <c r="B37" s="131"/>
      <c r="C37" s="132"/>
      <c r="D37" s="133"/>
      <c r="E37" s="133"/>
      <c r="F37" s="133"/>
      <c r="G37" s="133"/>
      <c r="H37" s="133"/>
      <c r="I37" s="133"/>
    </row>
    <row r="38" spans="1:9">
      <c r="A38" s="132"/>
      <c r="B38" s="131"/>
      <c r="C38" s="132"/>
      <c r="D38" s="133"/>
      <c r="E38" s="133"/>
      <c r="F38" s="133"/>
      <c r="G38" s="133"/>
      <c r="H38" s="133"/>
      <c r="I38" s="133"/>
    </row>
    <row r="39" spans="1:9">
      <c r="A39" s="132"/>
      <c r="B39" s="131"/>
      <c r="C39" s="132"/>
      <c r="D39" s="133"/>
      <c r="E39" s="133"/>
      <c r="F39" s="133"/>
      <c r="G39" s="133"/>
      <c r="H39" s="133"/>
      <c r="I39" s="133"/>
    </row>
    <row r="40" spans="1:9">
      <c r="A40" s="132"/>
      <c r="B40" s="131"/>
      <c r="C40" s="132"/>
      <c r="D40" s="133"/>
      <c r="E40" s="133"/>
      <c r="F40" s="133"/>
      <c r="G40" s="133"/>
      <c r="H40" s="133"/>
      <c r="I40" s="133"/>
    </row>
    <row r="41" spans="1:9">
      <c r="A41" s="132"/>
      <c r="B41" s="131"/>
      <c r="C41" s="132"/>
      <c r="D41" s="133"/>
      <c r="E41" s="133"/>
      <c r="F41" s="133"/>
      <c r="G41" s="133"/>
      <c r="H41" s="133"/>
      <c r="I41" s="133"/>
    </row>
    <row r="42" spans="1:9">
      <c r="A42" s="132"/>
      <c r="B42" s="131"/>
      <c r="C42" s="132"/>
      <c r="D42" s="133"/>
      <c r="E42" s="133"/>
      <c r="F42" s="133"/>
      <c r="G42" s="133"/>
      <c r="H42" s="133"/>
      <c r="I42" s="133"/>
    </row>
  </sheetData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6"/>
  <sheetViews>
    <sheetView workbookViewId="0">
      <selection activeCell="B30" sqref="B30"/>
    </sheetView>
  </sheetViews>
  <sheetFormatPr defaultColWidth="9.140625" defaultRowHeight="12.75"/>
  <cols>
    <col min="1" max="1" width="62.5703125" style="113" customWidth="1"/>
    <col min="2" max="2" width="15.85546875" style="113" customWidth="1"/>
    <col min="3" max="3" width="14.42578125" style="113" customWidth="1"/>
    <col min="4" max="16384" width="9.140625" style="113"/>
  </cols>
  <sheetData>
    <row r="1" spans="1:2" s="112" customFormat="1" ht="15.75">
      <c r="A1" s="114" t="s">
        <v>1854</v>
      </c>
    </row>
    <row r="2" spans="1:2" s="112" customFormat="1" ht="15.75">
      <c r="A2" s="114" t="s">
        <v>6</v>
      </c>
      <c r="B2" s="114"/>
    </row>
    <row r="3" spans="1:2">
      <c r="A3" s="115"/>
      <c r="B3" s="116" t="s">
        <v>10</v>
      </c>
    </row>
    <row r="4" spans="1:2" ht="30.75" customHeight="1">
      <c r="A4" s="117" t="s">
        <v>11</v>
      </c>
      <c r="B4" s="118" t="s">
        <v>12</v>
      </c>
    </row>
    <row r="5" spans="1:2" ht="18" customHeight="1">
      <c r="A5" s="119" t="s">
        <v>13</v>
      </c>
      <c r="B5" s="329">
        <v>10162</v>
      </c>
    </row>
    <row r="6" spans="1:2" ht="18" customHeight="1">
      <c r="A6" s="119" t="s">
        <v>14</v>
      </c>
      <c r="B6" s="329">
        <v>10</v>
      </c>
    </row>
    <row r="7" spans="1:2" ht="18" customHeight="1">
      <c r="A7" s="119" t="s">
        <v>15</v>
      </c>
      <c r="B7" s="329">
        <v>102</v>
      </c>
    </row>
    <row r="8" spans="1:2" ht="18" customHeight="1">
      <c r="A8" s="119" t="s">
        <v>16</v>
      </c>
      <c r="B8" s="329">
        <v>99</v>
      </c>
    </row>
    <row r="9" spans="1:2" ht="18" customHeight="1">
      <c r="A9" s="119" t="s">
        <v>17</v>
      </c>
      <c r="B9" s="329">
        <v>103</v>
      </c>
    </row>
    <row r="10" spans="1:2" ht="18" customHeight="1">
      <c r="A10" s="119" t="s">
        <v>18</v>
      </c>
      <c r="B10" s="329">
        <v>116</v>
      </c>
    </row>
    <row r="11" spans="1:2" ht="18" customHeight="1">
      <c r="A11" s="119" t="s">
        <v>19</v>
      </c>
      <c r="B11" s="329">
        <v>102</v>
      </c>
    </row>
    <row r="12" spans="1:2" ht="18" customHeight="1">
      <c r="A12" s="119" t="s">
        <v>20</v>
      </c>
      <c r="B12" s="329">
        <v>112</v>
      </c>
    </row>
    <row r="13" spans="1:2" ht="18" customHeight="1">
      <c r="A13" s="119" t="s">
        <v>21</v>
      </c>
      <c r="B13" s="329">
        <v>116</v>
      </c>
    </row>
    <row r="14" spans="1:2" ht="18" customHeight="1">
      <c r="A14" s="119" t="s">
        <v>22</v>
      </c>
      <c r="B14" s="329">
        <v>428</v>
      </c>
    </row>
    <row r="15" spans="1:2" ht="18" customHeight="1">
      <c r="A15" s="119" t="s">
        <v>23</v>
      </c>
      <c r="B15" s="329">
        <v>642</v>
      </c>
    </row>
    <row r="16" spans="1:2" ht="18" customHeight="1">
      <c r="A16" s="120" t="s">
        <v>24</v>
      </c>
      <c r="B16" s="329">
        <v>472</v>
      </c>
    </row>
    <row r="17" spans="1:2" ht="18" customHeight="1">
      <c r="A17" s="121" t="s">
        <v>25</v>
      </c>
      <c r="B17" s="330">
        <v>8541</v>
      </c>
    </row>
    <row r="18" spans="1:2" ht="18" customHeight="1">
      <c r="A18" s="120" t="s">
        <v>26</v>
      </c>
      <c r="B18" s="329">
        <v>1615</v>
      </c>
    </row>
    <row r="19" spans="1:2" ht="18" customHeight="1">
      <c r="A19" s="123" t="s">
        <v>27</v>
      </c>
      <c r="B19" s="330">
        <v>5377</v>
      </c>
    </row>
    <row r="20" spans="1:2" ht="18" customHeight="1">
      <c r="A20" s="120" t="s">
        <v>28</v>
      </c>
      <c r="B20" s="329">
        <v>2010</v>
      </c>
    </row>
    <row r="21" spans="1:2" ht="18" customHeight="1">
      <c r="A21" s="121" t="s">
        <v>29</v>
      </c>
      <c r="B21" s="330">
        <v>2554</v>
      </c>
    </row>
    <row r="22" spans="1:2" ht="18" customHeight="1">
      <c r="A22" s="121" t="s">
        <v>30</v>
      </c>
      <c r="B22" s="330">
        <v>1887</v>
      </c>
    </row>
    <row r="23" spans="1:2" ht="18" customHeight="1">
      <c r="A23" s="121" t="s">
        <v>31</v>
      </c>
      <c r="B23" s="330">
        <v>3863</v>
      </c>
    </row>
    <row r="24" spans="1:2" ht="18" customHeight="1">
      <c r="A24" s="120" t="s">
        <v>32</v>
      </c>
      <c r="B24" s="329">
        <v>2143</v>
      </c>
    </row>
    <row r="25" spans="1:2" ht="18" customHeight="1">
      <c r="A25" s="120" t="s">
        <v>33</v>
      </c>
      <c r="B25" s="329">
        <v>891</v>
      </c>
    </row>
    <row r="26" spans="1:2" ht="18" customHeight="1">
      <c r="A26" s="120" t="s">
        <v>34</v>
      </c>
      <c r="B26" s="329">
        <v>1649</v>
      </c>
    </row>
    <row r="27" spans="1:2" ht="18" customHeight="1">
      <c r="A27" s="120" t="s">
        <v>35</v>
      </c>
      <c r="B27" s="329">
        <v>1988</v>
      </c>
    </row>
    <row r="28" spans="1:2" ht="18" customHeight="1">
      <c r="A28" s="119" t="s">
        <v>36</v>
      </c>
      <c r="B28" s="329">
        <v>4458</v>
      </c>
    </row>
    <row r="29" spans="1:2" ht="18" customHeight="1">
      <c r="A29" s="124" t="s">
        <v>37</v>
      </c>
      <c r="B29" s="331">
        <v>2540</v>
      </c>
    </row>
    <row r="30" spans="1:2" ht="18" customHeight="1">
      <c r="A30" s="125" t="s">
        <v>38</v>
      </c>
      <c r="B30" s="331">
        <v>1543</v>
      </c>
    </row>
    <row r="31" spans="1:2" ht="18" customHeight="1">
      <c r="A31" s="122" t="s">
        <v>39</v>
      </c>
      <c r="B31" s="332">
        <v>80</v>
      </c>
    </row>
    <row r="32" spans="1:2" ht="18" customHeight="1">
      <c r="A32" s="122" t="s">
        <v>40</v>
      </c>
      <c r="B32" s="332">
        <v>78</v>
      </c>
    </row>
    <row r="33" spans="1:2" ht="18" customHeight="1">
      <c r="A33" s="122" t="s">
        <v>41</v>
      </c>
      <c r="B33" s="332">
        <v>72</v>
      </c>
    </row>
    <row r="34" spans="1:2" ht="18" customHeight="1">
      <c r="A34" s="122" t="s">
        <v>42</v>
      </c>
      <c r="B34" s="332">
        <v>82</v>
      </c>
    </row>
    <row r="35" spans="1:2" ht="18" customHeight="1">
      <c r="A35" s="122" t="s">
        <v>43</v>
      </c>
      <c r="B35" s="332">
        <v>83</v>
      </c>
    </row>
    <row r="36" spans="1:2" ht="18" customHeight="1">
      <c r="A36" s="122" t="s">
        <v>44</v>
      </c>
      <c r="B36" s="332">
        <v>93</v>
      </c>
    </row>
    <row r="37" spans="1:2" ht="18" customHeight="1">
      <c r="A37" s="122" t="s">
        <v>45</v>
      </c>
      <c r="B37" s="332">
        <v>101</v>
      </c>
    </row>
    <row r="38" spans="1:2" ht="18" customHeight="1">
      <c r="A38" s="122" t="s">
        <v>46</v>
      </c>
      <c r="B38" s="332">
        <v>107</v>
      </c>
    </row>
    <row r="39" spans="1:2" ht="18" customHeight="1">
      <c r="A39" s="122" t="s">
        <v>47</v>
      </c>
      <c r="B39" s="332">
        <v>98</v>
      </c>
    </row>
    <row r="40" spans="1:2" ht="18" customHeight="1">
      <c r="A40" s="122" t="s">
        <v>48</v>
      </c>
      <c r="B40" s="332">
        <v>116</v>
      </c>
    </row>
    <row r="41" spans="1:2" ht="18" customHeight="1">
      <c r="A41" s="122" t="s">
        <v>49</v>
      </c>
      <c r="B41" s="332">
        <v>109</v>
      </c>
    </row>
    <row r="42" spans="1:2">
      <c r="A42" s="122" t="s">
        <v>50</v>
      </c>
      <c r="B42" s="332">
        <v>106</v>
      </c>
    </row>
    <row r="43" spans="1:2">
      <c r="A43" s="122" t="s">
        <v>51</v>
      </c>
      <c r="B43" s="332">
        <v>98</v>
      </c>
    </row>
    <row r="44" spans="1:2">
      <c r="A44" s="122" t="s">
        <v>52</v>
      </c>
      <c r="B44" s="332">
        <v>97</v>
      </c>
    </row>
    <row r="45" spans="1:2">
      <c r="A45" s="123" t="s">
        <v>53</v>
      </c>
      <c r="B45" s="330">
        <v>845</v>
      </c>
    </row>
    <row r="46" spans="1:2">
      <c r="A46" s="126" t="s">
        <v>54</v>
      </c>
    </row>
  </sheetData>
  <printOptions horizontalCentered="1"/>
  <pageMargins left="0.75" right="0.75" top="0.61" bottom="0.59" header="0.5" footer="0.5"/>
  <pageSetup paperSize="9" scale="9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9"/>
  <sheetViews>
    <sheetView workbookViewId="0">
      <selection activeCell="AE16" sqref="AE16"/>
    </sheetView>
  </sheetViews>
  <sheetFormatPr defaultColWidth="9.140625" defaultRowHeight="9"/>
  <cols>
    <col min="1" max="1" width="3.7109375" style="36" customWidth="1"/>
    <col min="2" max="2" width="9.5703125" style="36" customWidth="1"/>
    <col min="3" max="3" width="5.140625" style="36" customWidth="1"/>
    <col min="4" max="4" width="4.42578125" style="36" customWidth="1"/>
    <col min="5" max="5" width="6.5703125" style="36" customWidth="1"/>
    <col min="6" max="7" width="6.140625" style="36" customWidth="1"/>
    <col min="8" max="8" width="5" style="36" customWidth="1"/>
    <col min="9" max="9" width="5.28515625" style="36" customWidth="1"/>
    <col min="10" max="10" width="4.85546875" style="36" customWidth="1"/>
    <col min="11" max="11" width="5.140625" style="36" customWidth="1"/>
    <col min="12" max="12" width="5.7109375" style="36" customWidth="1"/>
    <col min="13" max="13" width="4.7109375" style="36" customWidth="1"/>
    <col min="14" max="14" width="4.42578125" style="36" customWidth="1"/>
    <col min="15" max="15" width="5.28515625" style="36" customWidth="1"/>
    <col min="16" max="16" width="5.140625" style="36" customWidth="1"/>
    <col min="17" max="17" width="5.5703125" style="36" customWidth="1"/>
    <col min="18" max="18" width="4" style="36" customWidth="1"/>
    <col min="19" max="19" width="4.140625" style="36" customWidth="1"/>
    <col min="20" max="20" width="4.5703125" style="36" customWidth="1"/>
    <col min="21" max="21" width="5.28515625" style="36" customWidth="1"/>
    <col min="22" max="22" width="4.7109375" style="36" customWidth="1"/>
    <col min="23" max="23" width="5.85546875" style="36" customWidth="1"/>
    <col min="24" max="24" width="5.7109375" style="36" customWidth="1"/>
    <col min="25" max="25" width="6.85546875" style="36" customWidth="1"/>
    <col min="26" max="26" width="6.5703125" style="91" customWidth="1"/>
    <col min="27" max="30" width="9.140625" style="91"/>
    <col min="31" max="16384" width="9.140625" style="36"/>
  </cols>
  <sheetData>
    <row r="1" spans="1:30" s="40" customFormat="1" ht="12.75">
      <c r="A1" s="366" t="s">
        <v>1796</v>
      </c>
      <c r="B1" s="366"/>
      <c r="C1" s="366"/>
      <c r="D1" s="366"/>
      <c r="E1" s="366"/>
      <c r="F1" s="366"/>
      <c r="G1" s="366"/>
      <c r="H1" s="366"/>
      <c r="I1" s="366"/>
      <c r="J1" s="366"/>
      <c r="K1" s="366"/>
      <c r="L1" s="366"/>
      <c r="M1" s="366"/>
      <c r="N1" s="366"/>
      <c r="O1" s="366"/>
      <c r="P1" s="366"/>
      <c r="Q1" s="366"/>
      <c r="R1" s="366"/>
      <c r="S1" s="366"/>
      <c r="T1" s="366"/>
      <c r="U1" s="366"/>
      <c r="V1" s="366"/>
      <c r="W1" s="366"/>
      <c r="X1" s="366"/>
      <c r="Y1" s="366"/>
      <c r="Z1" s="366"/>
      <c r="AA1" s="4"/>
      <c r="AB1" s="4"/>
      <c r="AC1" s="4"/>
      <c r="AD1" s="4"/>
    </row>
    <row r="2" spans="1:30" s="40" customFormat="1" ht="17.25" customHeight="1">
      <c r="B2" s="38" t="s">
        <v>55</v>
      </c>
      <c r="I2" s="375" t="s">
        <v>1855</v>
      </c>
      <c r="J2" s="375"/>
      <c r="K2" s="375"/>
      <c r="L2" s="375"/>
      <c r="M2" s="375"/>
      <c r="N2" s="375"/>
      <c r="P2" s="102"/>
      <c r="T2" s="108"/>
      <c r="U2" s="108"/>
      <c r="V2" s="108"/>
      <c r="W2" s="108"/>
      <c r="Y2" s="109"/>
      <c r="Z2" s="109"/>
    </row>
    <row r="3" spans="1:30" ht="12" customHeight="1">
      <c r="A3" s="92"/>
      <c r="B3" s="92"/>
      <c r="Z3" s="73" t="s">
        <v>56</v>
      </c>
      <c r="AA3" s="36"/>
      <c r="AB3" s="36"/>
      <c r="AC3" s="36"/>
      <c r="AD3" s="36"/>
    </row>
    <row r="4" spans="1:30" ht="27" customHeight="1">
      <c r="A4" s="358" t="s">
        <v>57</v>
      </c>
      <c r="B4" s="360" t="s">
        <v>58</v>
      </c>
      <c r="C4" s="360"/>
      <c r="D4" s="360"/>
      <c r="E4" s="360"/>
      <c r="F4" s="367" t="s">
        <v>59</v>
      </c>
      <c r="G4" s="367"/>
      <c r="H4" s="367"/>
      <c r="I4" s="367"/>
      <c r="J4" s="367"/>
      <c r="K4" s="367"/>
      <c r="L4" s="367"/>
      <c r="M4" s="367"/>
      <c r="N4" s="367"/>
      <c r="O4" s="367"/>
      <c r="P4" s="367"/>
      <c r="Q4" s="367"/>
      <c r="R4" s="367"/>
      <c r="S4" s="367"/>
      <c r="T4" s="367"/>
      <c r="U4" s="367"/>
      <c r="V4" s="367"/>
      <c r="W4" s="367"/>
      <c r="X4" s="369" t="s">
        <v>60</v>
      </c>
      <c r="Y4" s="370"/>
      <c r="Z4" s="371"/>
    </row>
    <row r="5" spans="1:30" ht="11.25" customHeight="1">
      <c r="A5" s="358"/>
      <c r="B5" s="360"/>
      <c r="C5" s="360"/>
      <c r="D5" s="360"/>
      <c r="E5" s="360"/>
      <c r="F5" s="368" t="s">
        <v>61</v>
      </c>
      <c r="G5" s="368"/>
      <c r="H5" s="368"/>
      <c r="I5" s="368"/>
      <c r="J5" s="359" t="s">
        <v>62</v>
      </c>
      <c r="K5" s="368" t="s">
        <v>63</v>
      </c>
      <c r="L5" s="368" t="s">
        <v>64</v>
      </c>
      <c r="M5" s="368" t="s">
        <v>65</v>
      </c>
      <c r="N5" s="368"/>
      <c r="O5" s="368"/>
      <c r="P5" s="368"/>
      <c r="Q5" s="368"/>
      <c r="R5" s="368" t="s">
        <v>66</v>
      </c>
      <c r="S5" s="368"/>
      <c r="T5" s="368"/>
      <c r="U5" s="368"/>
      <c r="V5" s="368"/>
      <c r="W5" s="368"/>
      <c r="X5" s="372"/>
      <c r="Y5" s="373"/>
      <c r="Z5" s="374"/>
    </row>
    <row r="6" spans="1:30" ht="39" customHeight="1">
      <c r="A6" s="358"/>
      <c r="B6" s="360"/>
      <c r="C6" s="360"/>
      <c r="D6" s="360"/>
      <c r="E6" s="360"/>
      <c r="F6" s="44" t="s">
        <v>67</v>
      </c>
      <c r="G6" s="44" t="s">
        <v>68</v>
      </c>
      <c r="H6" s="44" t="s">
        <v>69</v>
      </c>
      <c r="I6" s="44" t="s">
        <v>70</v>
      </c>
      <c r="J6" s="359"/>
      <c r="K6" s="368"/>
      <c r="L6" s="368"/>
      <c r="M6" s="44" t="s">
        <v>71</v>
      </c>
      <c r="N6" s="44" t="s">
        <v>72</v>
      </c>
      <c r="O6" s="44" t="s">
        <v>70</v>
      </c>
      <c r="P6" s="44" t="s">
        <v>63</v>
      </c>
      <c r="Q6" s="44" t="s">
        <v>73</v>
      </c>
      <c r="R6" s="44" t="s">
        <v>71</v>
      </c>
      <c r="S6" s="44" t="s">
        <v>72</v>
      </c>
      <c r="T6" s="44" t="s">
        <v>74</v>
      </c>
      <c r="U6" s="44" t="s">
        <v>75</v>
      </c>
      <c r="V6" s="44" t="s">
        <v>63</v>
      </c>
      <c r="W6" s="44" t="s">
        <v>73</v>
      </c>
      <c r="X6" s="44" t="s">
        <v>76</v>
      </c>
      <c r="Y6" s="44" t="s">
        <v>77</v>
      </c>
      <c r="Z6" s="64" t="s">
        <v>78</v>
      </c>
    </row>
    <row r="7" spans="1:30" ht="15" customHeight="1">
      <c r="A7" s="93">
        <v>1</v>
      </c>
      <c r="B7" s="365" t="s">
        <v>79</v>
      </c>
      <c r="C7" s="365"/>
      <c r="D7" s="365"/>
      <c r="E7" s="365"/>
      <c r="F7" s="46"/>
      <c r="G7" s="46"/>
      <c r="H7" s="46">
        <v>1</v>
      </c>
      <c r="I7" s="103">
        <f t="shared" ref="I7:I35" si="0">SUM(F7:H7)</f>
        <v>1</v>
      </c>
      <c r="J7" s="104"/>
      <c r="K7" s="333">
        <v>1</v>
      </c>
      <c r="L7" s="47">
        <f>(I7+J7)-K7</f>
        <v>0</v>
      </c>
      <c r="M7" s="46">
        <v>2</v>
      </c>
      <c r="N7" s="46"/>
      <c r="O7" s="103">
        <f t="shared" ref="O7:O35" si="1">SUM(M7:N7)</f>
        <v>2</v>
      </c>
      <c r="P7" s="333">
        <v>1</v>
      </c>
      <c r="Q7" s="47">
        <f t="shared" ref="Q7:Q35" si="2">O7-P7</f>
        <v>1</v>
      </c>
      <c r="R7" s="46"/>
      <c r="S7" s="46"/>
      <c r="T7" s="46"/>
      <c r="U7" s="103">
        <f t="shared" ref="U7:U35" si="3">SUM(R7:T7)</f>
        <v>0</v>
      </c>
      <c r="V7" s="46"/>
      <c r="W7" s="47">
        <f t="shared" ref="W7:W35" si="4">U7-V7</f>
        <v>0</v>
      </c>
      <c r="X7" s="46"/>
      <c r="Y7" s="46"/>
      <c r="Z7" s="110"/>
    </row>
    <row r="8" spans="1:30" ht="12.75">
      <c r="A8" s="95" t="s">
        <v>80</v>
      </c>
      <c r="B8" s="365" t="s">
        <v>81</v>
      </c>
      <c r="C8" s="365"/>
      <c r="D8" s="365"/>
      <c r="E8" s="365"/>
      <c r="F8" s="46"/>
      <c r="G8" s="46"/>
      <c r="H8" s="46"/>
      <c r="I8" s="103">
        <f t="shared" si="0"/>
        <v>0</v>
      </c>
      <c r="J8" s="104"/>
      <c r="K8" s="333"/>
      <c r="L8" s="47">
        <f t="shared" ref="L8:L35" si="5">(I8+J8)-K8</f>
        <v>0</v>
      </c>
      <c r="M8" s="46"/>
      <c r="N8" s="46"/>
      <c r="O8" s="103">
        <f t="shared" si="1"/>
        <v>0</v>
      </c>
      <c r="P8" s="333"/>
      <c r="Q8" s="47">
        <f t="shared" si="2"/>
        <v>0</v>
      </c>
      <c r="R8" s="46"/>
      <c r="S8" s="46"/>
      <c r="T8" s="46"/>
      <c r="U8" s="103">
        <f t="shared" si="3"/>
        <v>0</v>
      </c>
      <c r="V8" s="46"/>
      <c r="W8" s="47">
        <f t="shared" si="4"/>
        <v>0</v>
      </c>
      <c r="X8" s="48"/>
      <c r="Y8" s="48"/>
      <c r="Z8" s="111"/>
    </row>
    <row r="9" spans="1:30" ht="12.75" customHeight="1">
      <c r="A9" s="93">
        <v>2</v>
      </c>
      <c r="B9" s="362" t="s">
        <v>82</v>
      </c>
      <c r="C9" s="362"/>
      <c r="D9" s="362"/>
      <c r="E9" s="362"/>
      <c r="F9" s="46"/>
      <c r="G9" s="46">
        <v>1</v>
      </c>
      <c r="H9" s="46">
        <v>1</v>
      </c>
      <c r="I9" s="103">
        <f t="shared" si="0"/>
        <v>2</v>
      </c>
      <c r="J9" s="104"/>
      <c r="K9" s="333">
        <v>1</v>
      </c>
      <c r="L9" s="47">
        <f t="shared" si="5"/>
        <v>1</v>
      </c>
      <c r="M9" s="46">
        <v>2</v>
      </c>
      <c r="N9" s="46"/>
      <c r="O9" s="103">
        <f t="shared" si="1"/>
        <v>2</v>
      </c>
      <c r="P9" s="333">
        <v>1</v>
      </c>
      <c r="Q9" s="47">
        <f t="shared" si="2"/>
        <v>1</v>
      </c>
      <c r="R9" s="46"/>
      <c r="S9" s="46"/>
      <c r="T9" s="46"/>
      <c r="U9" s="103">
        <f t="shared" si="3"/>
        <v>0</v>
      </c>
      <c r="V9" s="46"/>
      <c r="W9" s="47">
        <f t="shared" si="4"/>
        <v>0</v>
      </c>
      <c r="X9" s="48"/>
      <c r="Y9" s="48"/>
      <c r="Z9" s="111"/>
    </row>
    <row r="10" spans="1:30" ht="12.75" customHeight="1">
      <c r="A10" s="93" t="s">
        <v>83</v>
      </c>
      <c r="B10" s="362" t="s">
        <v>84</v>
      </c>
      <c r="C10" s="362"/>
      <c r="D10" s="362"/>
      <c r="E10" s="362"/>
      <c r="F10" s="46"/>
      <c r="G10" s="46"/>
      <c r="H10" s="46"/>
      <c r="I10" s="103">
        <f t="shared" si="0"/>
        <v>0</v>
      </c>
      <c r="J10" s="104"/>
      <c r="K10" s="333"/>
      <c r="L10" s="47">
        <f t="shared" si="5"/>
        <v>0</v>
      </c>
      <c r="M10" s="46"/>
      <c r="N10" s="46"/>
      <c r="O10" s="103">
        <f t="shared" si="1"/>
        <v>0</v>
      </c>
      <c r="P10" s="333"/>
      <c r="Q10" s="47">
        <f t="shared" si="2"/>
        <v>0</v>
      </c>
      <c r="R10" s="46"/>
      <c r="S10" s="46"/>
      <c r="T10" s="46"/>
      <c r="U10" s="103">
        <f t="shared" si="3"/>
        <v>0</v>
      </c>
      <c r="V10" s="46"/>
      <c r="W10" s="47">
        <f t="shared" si="4"/>
        <v>0</v>
      </c>
      <c r="X10" s="48"/>
      <c r="Y10" s="48"/>
      <c r="Z10" s="111"/>
    </row>
    <row r="11" spans="1:30" ht="12.75" customHeight="1">
      <c r="A11" s="93">
        <v>3</v>
      </c>
      <c r="B11" s="362" t="s">
        <v>85</v>
      </c>
      <c r="C11" s="362"/>
      <c r="D11" s="362"/>
      <c r="E11" s="362"/>
      <c r="F11" s="46"/>
      <c r="G11" s="46"/>
      <c r="H11" s="46">
        <v>1</v>
      </c>
      <c r="I11" s="103">
        <f t="shared" si="0"/>
        <v>1</v>
      </c>
      <c r="J11" s="104"/>
      <c r="K11" s="333">
        <v>1</v>
      </c>
      <c r="L11" s="47">
        <f t="shared" si="5"/>
        <v>0</v>
      </c>
      <c r="M11" s="46">
        <v>3</v>
      </c>
      <c r="N11" s="46"/>
      <c r="O11" s="103">
        <f t="shared" si="1"/>
        <v>3</v>
      </c>
      <c r="P11" s="333">
        <v>1</v>
      </c>
      <c r="Q11" s="47">
        <f t="shared" si="2"/>
        <v>2</v>
      </c>
      <c r="R11" s="46"/>
      <c r="S11" s="46"/>
      <c r="T11" s="46"/>
      <c r="U11" s="103">
        <f t="shared" si="3"/>
        <v>0</v>
      </c>
      <c r="V11" s="46"/>
      <c r="W11" s="47">
        <f t="shared" si="4"/>
        <v>0</v>
      </c>
      <c r="X11" s="48"/>
      <c r="Y11" s="48"/>
      <c r="Z11" s="111"/>
    </row>
    <row r="12" spans="1:30" ht="12.75" customHeight="1">
      <c r="A12" s="93">
        <v>4</v>
      </c>
      <c r="B12" s="362" t="s">
        <v>86</v>
      </c>
      <c r="C12" s="362"/>
      <c r="D12" s="362"/>
      <c r="E12" s="362"/>
      <c r="F12" s="46">
        <v>1</v>
      </c>
      <c r="G12" s="46"/>
      <c r="H12" s="46">
        <v>5</v>
      </c>
      <c r="I12" s="103">
        <f t="shared" si="0"/>
        <v>6</v>
      </c>
      <c r="J12" s="104"/>
      <c r="K12" s="333">
        <v>6</v>
      </c>
      <c r="L12" s="47">
        <f t="shared" si="5"/>
        <v>0</v>
      </c>
      <c r="M12" s="46">
        <v>10</v>
      </c>
      <c r="N12" s="46">
        <v>1</v>
      </c>
      <c r="O12" s="103">
        <f t="shared" si="1"/>
        <v>11</v>
      </c>
      <c r="P12" s="333">
        <v>8</v>
      </c>
      <c r="Q12" s="47">
        <f t="shared" si="2"/>
        <v>3</v>
      </c>
      <c r="R12" s="46"/>
      <c r="S12" s="46"/>
      <c r="T12" s="46"/>
      <c r="U12" s="103">
        <f t="shared" si="3"/>
        <v>0</v>
      </c>
      <c r="V12" s="46"/>
      <c r="W12" s="47">
        <f t="shared" si="4"/>
        <v>0</v>
      </c>
      <c r="X12" s="48"/>
      <c r="Y12" s="48"/>
      <c r="Z12" s="111"/>
    </row>
    <row r="13" spans="1:30" ht="12.75" customHeight="1">
      <c r="A13" s="93">
        <v>5</v>
      </c>
      <c r="B13" s="362" t="s">
        <v>87</v>
      </c>
      <c r="C13" s="362"/>
      <c r="D13" s="362"/>
      <c r="E13" s="362"/>
      <c r="F13" s="46">
        <v>1</v>
      </c>
      <c r="G13" s="46"/>
      <c r="H13" s="46">
        <v>1</v>
      </c>
      <c r="I13" s="103">
        <f t="shared" si="0"/>
        <v>2</v>
      </c>
      <c r="J13" s="104"/>
      <c r="K13" s="333">
        <v>2</v>
      </c>
      <c r="L13" s="47">
        <f t="shared" si="5"/>
        <v>0</v>
      </c>
      <c r="M13" s="46">
        <v>5</v>
      </c>
      <c r="N13" s="46"/>
      <c r="O13" s="103">
        <f t="shared" si="1"/>
        <v>5</v>
      </c>
      <c r="P13" s="333">
        <v>3</v>
      </c>
      <c r="Q13" s="47">
        <f t="shared" si="2"/>
        <v>2</v>
      </c>
      <c r="R13" s="46"/>
      <c r="S13" s="46"/>
      <c r="T13" s="46"/>
      <c r="U13" s="103">
        <f t="shared" si="3"/>
        <v>0</v>
      </c>
      <c r="V13" s="46"/>
      <c r="W13" s="47">
        <f t="shared" si="4"/>
        <v>0</v>
      </c>
      <c r="X13" s="48"/>
      <c r="Y13" s="48"/>
      <c r="Z13" s="111"/>
    </row>
    <row r="14" spans="1:30" ht="12.75" customHeight="1">
      <c r="A14" s="93">
        <v>6</v>
      </c>
      <c r="B14" s="362" t="s">
        <v>88</v>
      </c>
      <c r="C14" s="362"/>
      <c r="D14" s="362"/>
      <c r="E14" s="362"/>
      <c r="F14" s="46"/>
      <c r="G14" s="46"/>
      <c r="H14" s="46">
        <v>1</v>
      </c>
      <c r="I14" s="103">
        <f t="shared" si="0"/>
        <v>1</v>
      </c>
      <c r="J14" s="104"/>
      <c r="K14" s="334">
        <v>1</v>
      </c>
      <c r="L14" s="47">
        <f t="shared" si="5"/>
        <v>0</v>
      </c>
      <c r="M14" s="46">
        <v>5</v>
      </c>
      <c r="N14" s="46"/>
      <c r="O14" s="103">
        <f t="shared" si="1"/>
        <v>5</v>
      </c>
      <c r="P14" s="333">
        <v>2</v>
      </c>
      <c r="Q14" s="47">
        <f t="shared" si="2"/>
        <v>3</v>
      </c>
      <c r="R14" s="46"/>
      <c r="S14" s="46"/>
      <c r="T14" s="46"/>
      <c r="U14" s="103">
        <f t="shared" si="3"/>
        <v>0</v>
      </c>
      <c r="V14" s="46"/>
      <c r="W14" s="47">
        <f t="shared" si="4"/>
        <v>0</v>
      </c>
      <c r="X14" s="48"/>
      <c r="Y14" s="48"/>
      <c r="Z14" s="111"/>
    </row>
    <row r="15" spans="1:30" ht="12.75" customHeight="1">
      <c r="A15" s="93">
        <v>7</v>
      </c>
      <c r="B15" s="362" t="s">
        <v>89</v>
      </c>
      <c r="C15" s="362"/>
      <c r="D15" s="362"/>
      <c r="E15" s="362"/>
      <c r="F15" s="46"/>
      <c r="G15" s="46"/>
      <c r="H15" s="46"/>
      <c r="I15" s="103">
        <f t="shared" si="0"/>
        <v>0</v>
      </c>
      <c r="J15" s="104"/>
      <c r="K15" s="334"/>
      <c r="L15" s="47">
        <f t="shared" si="5"/>
        <v>0</v>
      </c>
      <c r="M15" s="46"/>
      <c r="N15" s="46">
        <v>3</v>
      </c>
      <c r="O15" s="103">
        <f t="shared" si="1"/>
        <v>3</v>
      </c>
      <c r="P15" s="333">
        <v>3</v>
      </c>
      <c r="Q15" s="47">
        <f t="shared" si="2"/>
        <v>0</v>
      </c>
      <c r="R15" s="46"/>
      <c r="S15" s="46"/>
      <c r="T15" s="46"/>
      <c r="U15" s="103">
        <f t="shared" si="3"/>
        <v>0</v>
      </c>
      <c r="V15" s="46"/>
      <c r="W15" s="47">
        <f t="shared" si="4"/>
        <v>0</v>
      </c>
      <c r="X15" s="48"/>
      <c r="Y15" s="48"/>
      <c r="Z15" s="111"/>
    </row>
    <row r="16" spans="1:30" ht="12.75" customHeight="1">
      <c r="A16" s="93">
        <v>8</v>
      </c>
      <c r="B16" s="362" t="s">
        <v>90</v>
      </c>
      <c r="C16" s="362"/>
      <c r="D16" s="362"/>
      <c r="E16" s="362"/>
      <c r="F16" s="46"/>
      <c r="G16" s="46"/>
      <c r="H16" s="46">
        <v>1</v>
      </c>
      <c r="I16" s="103">
        <f t="shared" si="0"/>
        <v>1</v>
      </c>
      <c r="J16" s="104"/>
      <c r="K16" s="333">
        <v>1</v>
      </c>
      <c r="L16" s="47">
        <f t="shared" si="5"/>
        <v>0</v>
      </c>
      <c r="M16" s="46"/>
      <c r="N16" s="46">
        <v>1</v>
      </c>
      <c r="O16" s="103">
        <f t="shared" si="1"/>
        <v>1</v>
      </c>
      <c r="P16" s="333">
        <v>1</v>
      </c>
      <c r="Q16" s="47">
        <f t="shared" si="2"/>
        <v>0</v>
      </c>
      <c r="R16" s="46"/>
      <c r="S16" s="46"/>
      <c r="T16" s="46"/>
      <c r="U16" s="103">
        <f t="shared" si="3"/>
        <v>0</v>
      </c>
      <c r="V16" s="46"/>
      <c r="W16" s="47">
        <f t="shared" si="4"/>
        <v>0</v>
      </c>
      <c r="X16" s="48"/>
      <c r="Y16" s="48"/>
      <c r="Z16" s="111"/>
    </row>
    <row r="17" spans="1:26" ht="12.75" customHeight="1">
      <c r="A17" s="93">
        <v>9</v>
      </c>
      <c r="B17" s="362" t="s">
        <v>91</v>
      </c>
      <c r="C17" s="362"/>
      <c r="D17" s="362"/>
      <c r="E17" s="362"/>
      <c r="F17" s="46"/>
      <c r="G17" s="46">
        <v>1</v>
      </c>
      <c r="H17" s="46"/>
      <c r="I17" s="103">
        <f t="shared" si="0"/>
        <v>1</v>
      </c>
      <c r="J17" s="106"/>
      <c r="K17" s="335">
        <v>1</v>
      </c>
      <c r="L17" s="47">
        <f t="shared" si="5"/>
        <v>0</v>
      </c>
      <c r="M17" s="46">
        <v>5</v>
      </c>
      <c r="N17" s="46">
        <v>1</v>
      </c>
      <c r="O17" s="103">
        <f t="shared" si="1"/>
        <v>6</v>
      </c>
      <c r="P17" s="335">
        <v>5</v>
      </c>
      <c r="Q17" s="47">
        <f t="shared" si="2"/>
        <v>1</v>
      </c>
      <c r="R17" s="46"/>
      <c r="S17" s="46"/>
      <c r="T17" s="46"/>
      <c r="U17" s="103">
        <f t="shared" si="3"/>
        <v>0</v>
      </c>
      <c r="V17" s="46"/>
      <c r="W17" s="47">
        <f t="shared" si="4"/>
        <v>0</v>
      </c>
      <c r="X17" s="48"/>
      <c r="Y17" s="48"/>
      <c r="Z17" s="111"/>
    </row>
    <row r="18" spans="1:26" ht="12.75" customHeight="1">
      <c r="A18" s="93" t="s">
        <v>92</v>
      </c>
      <c r="B18" s="359" t="s">
        <v>93</v>
      </c>
      <c r="C18" s="363" t="s">
        <v>94</v>
      </c>
      <c r="D18" s="363"/>
      <c r="E18" s="363"/>
      <c r="F18" s="46"/>
      <c r="G18" s="46">
        <v>1</v>
      </c>
      <c r="H18" s="46"/>
      <c r="I18" s="103">
        <f t="shared" si="0"/>
        <v>1</v>
      </c>
      <c r="J18" s="104"/>
      <c r="K18" s="333">
        <v>0</v>
      </c>
      <c r="L18" s="47">
        <f t="shared" si="5"/>
        <v>1</v>
      </c>
      <c r="M18" s="46"/>
      <c r="N18" s="46"/>
      <c r="O18" s="103">
        <f t="shared" si="1"/>
        <v>0</v>
      </c>
      <c r="P18" s="333">
        <v>0</v>
      </c>
      <c r="Q18" s="47">
        <f t="shared" si="2"/>
        <v>0</v>
      </c>
      <c r="R18" s="46"/>
      <c r="S18" s="46"/>
      <c r="T18" s="46"/>
      <c r="U18" s="103">
        <f t="shared" si="3"/>
        <v>0</v>
      </c>
      <c r="V18" s="46"/>
      <c r="W18" s="47">
        <f t="shared" si="4"/>
        <v>0</v>
      </c>
      <c r="X18" s="48"/>
      <c r="Y18" s="48"/>
      <c r="Z18" s="111"/>
    </row>
    <row r="19" spans="1:26" ht="12.75">
      <c r="A19" s="93" t="s">
        <v>95</v>
      </c>
      <c r="B19" s="359"/>
      <c r="C19" s="363" t="s">
        <v>96</v>
      </c>
      <c r="D19" s="363"/>
      <c r="E19" s="363"/>
      <c r="F19" s="46"/>
      <c r="G19" s="46"/>
      <c r="H19" s="46"/>
      <c r="I19" s="103">
        <f t="shared" si="0"/>
        <v>0</v>
      </c>
      <c r="J19" s="104"/>
      <c r="K19" s="336"/>
      <c r="L19" s="47">
        <f t="shared" si="5"/>
        <v>0</v>
      </c>
      <c r="M19" s="46"/>
      <c r="N19" s="46"/>
      <c r="O19" s="103">
        <f t="shared" si="1"/>
        <v>0</v>
      </c>
      <c r="P19" s="333"/>
      <c r="Q19" s="47">
        <f t="shared" si="2"/>
        <v>0</v>
      </c>
      <c r="R19" s="46"/>
      <c r="S19" s="46"/>
      <c r="T19" s="46"/>
      <c r="U19" s="103">
        <f t="shared" si="3"/>
        <v>0</v>
      </c>
      <c r="V19" s="46"/>
      <c r="W19" s="47">
        <f t="shared" si="4"/>
        <v>0</v>
      </c>
      <c r="X19" s="48"/>
      <c r="Y19" s="48"/>
      <c r="Z19" s="111"/>
    </row>
    <row r="20" spans="1:26" ht="12.75">
      <c r="A20" s="93" t="s">
        <v>97</v>
      </c>
      <c r="B20" s="359"/>
      <c r="C20" s="363" t="s">
        <v>98</v>
      </c>
      <c r="D20" s="363"/>
      <c r="E20" s="363"/>
      <c r="F20" s="46"/>
      <c r="G20" s="46"/>
      <c r="H20" s="46"/>
      <c r="I20" s="103">
        <f t="shared" si="0"/>
        <v>0</v>
      </c>
      <c r="J20" s="104"/>
      <c r="K20" s="336"/>
      <c r="L20" s="47">
        <f t="shared" si="5"/>
        <v>0</v>
      </c>
      <c r="M20" s="46"/>
      <c r="N20" s="46"/>
      <c r="O20" s="103">
        <f t="shared" si="1"/>
        <v>0</v>
      </c>
      <c r="P20" s="333"/>
      <c r="Q20" s="47">
        <f t="shared" si="2"/>
        <v>0</v>
      </c>
      <c r="R20" s="46"/>
      <c r="S20" s="46"/>
      <c r="T20" s="46"/>
      <c r="U20" s="103">
        <f t="shared" si="3"/>
        <v>0</v>
      </c>
      <c r="V20" s="46"/>
      <c r="W20" s="47">
        <f t="shared" si="4"/>
        <v>0</v>
      </c>
      <c r="X20" s="48"/>
      <c r="Y20" s="48"/>
      <c r="Z20" s="111"/>
    </row>
    <row r="21" spans="1:26" ht="12.75">
      <c r="A21" s="93" t="s">
        <v>99</v>
      </c>
      <c r="B21" s="359"/>
      <c r="C21" s="363" t="s">
        <v>100</v>
      </c>
      <c r="D21" s="363"/>
      <c r="E21" s="363"/>
      <c r="F21" s="46"/>
      <c r="G21" s="46"/>
      <c r="H21" s="46"/>
      <c r="I21" s="103">
        <f t="shared" si="0"/>
        <v>0</v>
      </c>
      <c r="J21" s="104"/>
      <c r="K21" s="336"/>
      <c r="L21" s="47">
        <f t="shared" si="5"/>
        <v>0</v>
      </c>
      <c r="M21" s="46"/>
      <c r="N21" s="46"/>
      <c r="O21" s="103">
        <f t="shared" si="1"/>
        <v>0</v>
      </c>
      <c r="P21" s="333"/>
      <c r="Q21" s="47">
        <f t="shared" si="2"/>
        <v>0</v>
      </c>
      <c r="R21" s="46"/>
      <c r="S21" s="46"/>
      <c r="T21" s="46"/>
      <c r="U21" s="103">
        <f t="shared" si="3"/>
        <v>0</v>
      </c>
      <c r="V21" s="46"/>
      <c r="W21" s="47">
        <f t="shared" si="4"/>
        <v>0</v>
      </c>
      <c r="X21" s="48"/>
      <c r="Y21" s="48"/>
      <c r="Z21" s="111"/>
    </row>
    <row r="22" spans="1:26" ht="12.75">
      <c r="A22" s="93" t="s">
        <v>101</v>
      </c>
      <c r="B22" s="359"/>
      <c r="C22" s="363" t="s">
        <v>102</v>
      </c>
      <c r="D22" s="363"/>
      <c r="E22" s="363"/>
      <c r="F22" s="46"/>
      <c r="G22" s="46"/>
      <c r="H22" s="46"/>
      <c r="I22" s="103">
        <f t="shared" si="0"/>
        <v>0</v>
      </c>
      <c r="J22" s="104"/>
      <c r="K22" s="336"/>
      <c r="L22" s="47">
        <f t="shared" si="5"/>
        <v>0</v>
      </c>
      <c r="M22" s="46"/>
      <c r="N22" s="46"/>
      <c r="O22" s="103">
        <f t="shared" si="1"/>
        <v>0</v>
      </c>
      <c r="P22" s="333"/>
      <c r="Q22" s="47">
        <f t="shared" si="2"/>
        <v>0</v>
      </c>
      <c r="R22" s="46"/>
      <c r="S22" s="46"/>
      <c r="T22" s="46"/>
      <c r="U22" s="103">
        <f t="shared" si="3"/>
        <v>0</v>
      </c>
      <c r="V22" s="46"/>
      <c r="W22" s="47">
        <f t="shared" si="4"/>
        <v>0</v>
      </c>
      <c r="X22" s="48"/>
      <c r="Y22" s="48"/>
      <c r="Z22" s="111"/>
    </row>
    <row r="23" spans="1:26" ht="19.5" customHeight="1">
      <c r="A23" s="93" t="s">
        <v>103</v>
      </c>
      <c r="B23" s="359"/>
      <c r="C23" s="363" t="s">
        <v>104</v>
      </c>
      <c r="D23" s="363"/>
      <c r="E23" s="363"/>
      <c r="F23" s="46"/>
      <c r="G23" s="46">
        <v>1</v>
      </c>
      <c r="H23" s="46"/>
      <c r="I23" s="103">
        <f t="shared" si="0"/>
        <v>1</v>
      </c>
      <c r="J23" s="104"/>
      <c r="K23" s="336"/>
      <c r="L23" s="47">
        <f t="shared" si="5"/>
        <v>1</v>
      </c>
      <c r="M23" s="46"/>
      <c r="N23" s="46">
        <v>4</v>
      </c>
      <c r="O23" s="103">
        <f t="shared" si="1"/>
        <v>4</v>
      </c>
      <c r="P23" s="333">
        <v>2</v>
      </c>
      <c r="Q23" s="47">
        <f t="shared" si="2"/>
        <v>2</v>
      </c>
      <c r="R23" s="46"/>
      <c r="S23" s="46"/>
      <c r="T23" s="46"/>
      <c r="U23" s="103">
        <f t="shared" si="3"/>
        <v>0</v>
      </c>
      <c r="V23" s="46"/>
      <c r="W23" s="47">
        <f t="shared" si="4"/>
        <v>0</v>
      </c>
      <c r="X23" s="48"/>
      <c r="Y23" s="48"/>
      <c r="Z23" s="111"/>
    </row>
    <row r="24" spans="1:26" ht="12.75">
      <c r="A24" s="93" t="s">
        <v>105</v>
      </c>
      <c r="B24" s="359"/>
      <c r="C24" s="363" t="s">
        <v>106</v>
      </c>
      <c r="D24" s="363"/>
      <c r="E24" s="363"/>
      <c r="F24" s="46"/>
      <c r="G24" s="46"/>
      <c r="H24" s="46"/>
      <c r="I24" s="103">
        <f t="shared" si="0"/>
        <v>0</v>
      </c>
      <c r="J24" s="104"/>
      <c r="K24" s="336"/>
      <c r="L24" s="47">
        <f t="shared" si="5"/>
        <v>0</v>
      </c>
      <c r="M24" s="46"/>
      <c r="N24" s="46"/>
      <c r="O24" s="103">
        <f t="shared" si="1"/>
        <v>0</v>
      </c>
      <c r="P24" s="336"/>
      <c r="Q24" s="47">
        <f t="shared" si="2"/>
        <v>0</v>
      </c>
      <c r="R24" s="46"/>
      <c r="S24" s="46"/>
      <c r="T24" s="46"/>
      <c r="U24" s="103">
        <v>0</v>
      </c>
      <c r="V24" s="46"/>
      <c r="W24" s="47">
        <f t="shared" si="4"/>
        <v>0</v>
      </c>
      <c r="X24" s="48"/>
      <c r="Y24" s="48"/>
      <c r="Z24" s="111"/>
    </row>
    <row r="25" spans="1:26" ht="12.75">
      <c r="A25" s="93">
        <v>11</v>
      </c>
      <c r="B25" s="362" t="s">
        <v>107</v>
      </c>
      <c r="C25" s="362"/>
      <c r="D25" s="362"/>
      <c r="E25" s="362"/>
      <c r="F25" s="46"/>
      <c r="G25" s="46"/>
      <c r="H25" s="46"/>
      <c r="I25" s="103">
        <f t="shared" si="0"/>
        <v>0</v>
      </c>
      <c r="J25" s="104"/>
      <c r="K25" s="336"/>
      <c r="L25" s="47">
        <f t="shared" si="5"/>
        <v>0</v>
      </c>
      <c r="M25" s="46"/>
      <c r="N25" s="46"/>
      <c r="O25" s="103">
        <f t="shared" si="1"/>
        <v>0</v>
      </c>
      <c r="P25" s="336"/>
      <c r="Q25" s="47">
        <f t="shared" si="2"/>
        <v>0</v>
      </c>
      <c r="R25" s="46"/>
      <c r="S25" s="46"/>
      <c r="T25" s="46"/>
      <c r="U25" s="103">
        <v>0</v>
      </c>
      <c r="V25" s="46"/>
      <c r="W25" s="47">
        <f t="shared" si="4"/>
        <v>0</v>
      </c>
      <c r="X25" s="48"/>
      <c r="Y25" s="48"/>
      <c r="Z25" s="111"/>
    </row>
    <row r="26" spans="1:26" ht="12.75">
      <c r="A26" s="93">
        <v>12</v>
      </c>
      <c r="B26" s="364" t="s">
        <v>108</v>
      </c>
      <c r="C26" s="364"/>
      <c r="D26" s="364"/>
      <c r="E26" s="364"/>
      <c r="F26" s="46"/>
      <c r="G26" s="46"/>
      <c r="H26" s="46"/>
      <c r="I26" s="103">
        <f t="shared" si="0"/>
        <v>0</v>
      </c>
      <c r="J26" s="104"/>
      <c r="K26" s="336"/>
      <c r="L26" s="47">
        <f t="shared" si="5"/>
        <v>0</v>
      </c>
      <c r="M26" s="46"/>
      <c r="N26" s="46"/>
      <c r="O26" s="103">
        <f t="shared" si="1"/>
        <v>0</v>
      </c>
      <c r="P26" s="336"/>
      <c r="Q26" s="47">
        <f t="shared" si="2"/>
        <v>0</v>
      </c>
      <c r="R26" s="46"/>
      <c r="S26" s="46"/>
      <c r="T26" s="46"/>
      <c r="U26" s="103">
        <v>0</v>
      </c>
      <c r="V26" s="46"/>
      <c r="W26" s="47">
        <f t="shared" si="4"/>
        <v>0</v>
      </c>
      <c r="X26" s="48"/>
      <c r="Y26" s="48"/>
      <c r="Z26" s="111"/>
    </row>
    <row r="27" spans="1:26" ht="27.75" customHeight="1">
      <c r="A27" s="93"/>
      <c r="B27" s="361" t="s">
        <v>109</v>
      </c>
      <c r="C27" s="361"/>
      <c r="D27" s="97" t="s">
        <v>110</v>
      </c>
      <c r="E27" s="97" t="s">
        <v>111</v>
      </c>
      <c r="F27" s="46"/>
      <c r="G27" s="46"/>
      <c r="H27" s="46"/>
      <c r="I27" s="105"/>
      <c r="J27" s="105"/>
      <c r="K27" s="336"/>
      <c r="L27" s="105"/>
      <c r="M27" s="46"/>
      <c r="N27" s="46"/>
      <c r="O27" s="105"/>
      <c r="P27" s="336"/>
      <c r="Q27" s="105"/>
      <c r="R27" s="46"/>
      <c r="S27" s="46"/>
      <c r="T27" s="46"/>
      <c r="U27" s="105"/>
      <c r="V27" s="46"/>
      <c r="W27" s="105"/>
      <c r="X27" s="48"/>
      <c r="Y27" s="48"/>
      <c r="Z27" s="111"/>
    </row>
    <row r="28" spans="1:26" ht="12.75">
      <c r="A28" s="93">
        <v>13</v>
      </c>
      <c r="B28" s="94" t="s">
        <v>112</v>
      </c>
      <c r="C28" s="96"/>
      <c r="D28" s="96"/>
      <c r="E28" s="96"/>
      <c r="F28" s="46"/>
      <c r="G28" s="46"/>
      <c r="H28" s="46"/>
      <c r="I28" s="103">
        <f t="shared" si="0"/>
        <v>0</v>
      </c>
      <c r="J28" s="104"/>
      <c r="K28" s="336"/>
      <c r="L28" s="47">
        <f t="shared" si="5"/>
        <v>0</v>
      </c>
      <c r="M28" s="46"/>
      <c r="N28" s="46"/>
      <c r="O28" s="103">
        <f t="shared" si="1"/>
        <v>0</v>
      </c>
      <c r="P28" s="336"/>
      <c r="Q28" s="47">
        <f t="shared" si="2"/>
        <v>0</v>
      </c>
      <c r="R28" s="46"/>
      <c r="S28" s="46"/>
      <c r="T28" s="46"/>
      <c r="U28" s="103">
        <v>0</v>
      </c>
      <c r="V28" s="46"/>
      <c r="W28" s="47">
        <f t="shared" si="4"/>
        <v>0</v>
      </c>
      <c r="X28" s="48"/>
      <c r="Y28" s="48"/>
      <c r="Z28" s="111"/>
    </row>
    <row r="29" spans="1:26" ht="12.75" customHeight="1">
      <c r="A29" s="93">
        <v>14</v>
      </c>
      <c r="B29" s="94" t="s">
        <v>113</v>
      </c>
      <c r="C29" s="59"/>
      <c r="D29" s="59"/>
      <c r="E29" s="59"/>
      <c r="F29" s="46"/>
      <c r="G29" s="46"/>
      <c r="H29" s="46"/>
      <c r="I29" s="103">
        <f t="shared" si="0"/>
        <v>0</v>
      </c>
      <c r="J29" s="104"/>
      <c r="K29" s="336"/>
      <c r="L29" s="47">
        <f t="shared" si="5"/>
        <v>0</v>
      </c>
      <c r="M29" s="46"/>
      <c r="N29" s="46"/>
      <c r="O29" s="103">
        <f t="shared" si="1"/>
        <v>0</v>
      </c>
      <c r="P29" s="336"/>
      <c r="Q29" s="47">
        <f t="shared" si="2"/>
        <v>0</v>
      </c>
      <c r="R29" s="46"/>
      <c r="S29" s="46"/>
      <c r="T29" s="46"/>
      <c r="U29" s="103">
        <v>0</v>
      </c>
      <c r="V29" s="46"/>
      <c r="W29" s="47">
        <f t="shared" si="4"/>
        <v>0</v>
      </c>
      <c r="X29" s="48"/>
      <c r="Y29" s="48"/>
      <c r="Z29" s="111"/>
    </row>
    <row r="30" spans="1:26" ht="12.75" customHeight="1">
      <c r="A30" s="93">
        <v>15</v>
      </c>
      <c r="B30" s="94" t="s">
        <v>114</v>
      </c>
      <c r="C30" s="59"/>
      <c r="D30" s="59"/>
      <c r="E30" s="59"/>
      <c r="F30" s="46"/>
      <c r="G30" s="46"/>
      <c r="H30" s="46"/>
      <c r="I30" s="103">
        <f t="shared" si="0"/>
        <v>0</v>
      </c>
      <c r="J30" s="104"/>
      <c r="K30" s="336"/>
      <c r="L30" s="47">
        <f t="shared" si="5"/>
        <v>0</v>
      </c>
      <c r="M30" s="46"/>
      <c r="N30" s="46"/>
      <c r="O30" s="103">
        <f t="shared" si="1"/>
        <v>0</v>
      </c>
      <c r="P30" s="336"/>
      <c r="Q30" s="47">
        <f t="shared" si="2"/>
        <v>0</v>
      </c>
      <c r="R30" s="46"/>
      <c r="S30" s="46"/>
      <c r="T30" s="46"/>
      <c r="U30" s="103">
        <v>0</v>
      </c>
      <c r="V30" s="46"/>
      <c r="W30" s="47">
        <f t="shared" si="4"/>
        <v>0</v>
      </c>
      <c r="X30" s="48"/>
      <c r="Y30" s="48"/>
      <c r="Z30" s="111"/>
    </row>
    <row r="31" spans="1:26" ht="12.75" customHeight="1">
      <c r="A31" s="93">
        <v>16</v>
      </c>
      <c r="B31" s="362" t="s">
        <v>115</v>
      </c>
      <c r="C31" s="362"/>
      <c r="D31" s="362"/>
      <c r="E31" s="362"/>
      <c r="F31" s="46"/>
      <c r="G31" s="46"/>
      <c r="H31" s="46"/>
      <c r="I31" s="103">
        <f t="shared" si="0"/>
        <v>0</v>
      </c>
      <c r="J31" s="104"/>
      <c r="K31" s="336"/>
      <c r="L31" s="47">
        <f t="shared" si="5"/>
        <v>0</v>
      </c>
      <c r="M31" s="46"/>
      <c r="N31" s="46"/>
      <c r="O31" s="103">
        <f t="shared" si="1"/>
        <v>0</v>
      </c>
      <c r="P31" s="336"/>
      <c r="Q31" s="47">
        <f t="shared" si="2"/>
        <v>0</v>
      </c>
      <c r="R31" s="46"/>
      <c r="S31" s="46"/>
      <c r="T31" s="46"/>
      <c r="U31" s="103">
        <f t="shared" si="3"/>
        <v>0</v>
      </c>
      <c r="V31" s="46"/>
      <c r="W31" s="47">
        <f t="shared" si="4"/>
        <v>0</v>
      </c>
      <c r="X31" s="48"/>
      <c r="Y31" s="48"/>
      <c r="Z31" s="111"/>
    </row>
    <row r="32" spans="1:26" ht="12.75" customHeight="1">
      <c r="A32" s="44" t="s">
        <v>116</v>
      </c>
      <c r="B32" s="359" t="s">
        <v>117</v>
      </c>
      <c r="C32" s="98" t="s">
        <v>118</v>
      </c>
      <c r="D32" s="98"/>
      <c r="E32" s="98"/>
      <c r="F32" s="46"/>
      <c r="G32" s="46"/>
      <c r="H32" s="46"/>
      <c r="I32" s="103">
        <f t="shared" si="0"/>
        <v>0</v>
      </c>
      <c r="J32" s="104"/>
      <c r="K32" s="336"/>
      <c r="L32" s="47">
        <f t="shared" si="5"/>
        <v>0</v>
      </c>
      <c r="M32" s="46"/>
      <c r="N32" s="46"/>
      <c r="O32" s="103">
        <f t="shared" si="1"/>
        <v>0</v>
      </c>
      <c r="P32" s="336"/>
      <c r="Q32" s="47">
        <f t="shared" si="2"/>
        <v>0</v>
      </c>
      <c r="R32" s="46"/>
      <c r="S32" s="46"/>
      <c r="T32" s="46"/>
      <c r="U32" s="103">
        <f t="shared" si="3"/>
        <v>0</v>
      </c>
      <c r="V32" s="46"/>
      <c r="W32" s="47">
        <f t="shared" si="4"/>
        <v>0</v>
      </c>
      <c r="X32" s="48"/>
      <c r="Y32" s="48"/>
      <c r="Z32" s="111"/>
    </row>
    <row r="33" spans="1:26" ht="12.75" customHeight="1">
      <c r="A33" s="44" t="s">
        <v>119</v>
      </c>
      <c r="B33" s="359"/>
      <c r="C33" s="363" t="s">
        <v>98</v>
      </c>
      <c r="D33" s="363"/>
      <c r="E33" s="363"/>
      <c r="F33" s="46"/>
      <c r="G33" s="46"/>
      <c r="H33" s="46"/>
      <c r="I33" s="103">
        <f t="shared" si="0"/>
        <v>0</v>
      </c>
      <c r="J33" s="104"/>
      <c r="K33" s="336"/>
      <c r="L33" s="47">
        <f t="shared" si="5"/>
        <v>0</v>
      </c>
      <c r="M33" s="46"/>
      <c r="N33" s="46"/>
      <c r="O33" s="103">
        <f t="shared" si="1"/>
        <v>0</v>
      </c>
      <c r="P33" s="336"/>
      <c r="Q33" s="47">
        <f t="shared" si="2"/>
        <v>0</v>
      </c>
      <c r="R33" s="46"/>
      <c r="S33" s="46"/>
      <c r="T33" s="46"/>
      <c r="U33" s="103">
        <f t="shared" si="3"/>
        <v>0</v>
      </c>
      <c r="V33" s="46"/>
      <c r="W33" s="47">
        <f t="shared" si="4"/>
        <v>0</v>
      </c>
      <c r="X33" s="48"/>
      <c r="Y33" s="48"/>
      <c r="Z33" s="111"/>
    </row>
    <row r="34" spans="1:26" ht="12.75" customHeight="1">
      <c r="A34" s="44" t="s">
        <v>120</v>
      </c>
      <c r="B34" s="359"/>
      <c r="C34" s="363" t="s">
        <v>100</v>
      </c>
      <c r="D34" s="363"/>
      <c r="E34" s="363"/>
      <c r="F34" s="46"/>
      <c r="G34" s="46"/>
      <c r="H34" s="46"/>
      <c r="I34" s="103">
        <f t="shared" si="0"/>
        <v>0</v>
      </c>
      <c r="J34" s="104"/>
      <c r="K34" s="336"/>
      <c r="L34" s="47">
        <f t="shared" si="5"/>
        <v>0</v>
      </c>
      <c r="M34" s="46"/>
      <c r="N34" s="46"/>
      <c r="O34" s="103">
        <f t="shared" si="1"/>
        <v>0</v>
      </c>
      <c r="P34" s="336"/>
      <c r="Q34" s="47">
        <f t="shared" si="2"/>
        <v>0</v>
      </c>
      <c r="R34" s="46"/>
      <c r="S34" s="46"/>
      <c r="T34" s="46"/>
      <c r="U34" s="103">
        <f t="shared" si="3"/>
        <v>0</v>
      </c>
      <c r="V34" s="46"/>
      <c r="W34" s="47">
        <f t="shared" si="4"/>
        <v>0</v>
      </c>
      <c r="X34" s="48"/>
      <c r="Y34" s="48"/>
      <c r="Z34" s="111"/>
    </row>
    <row r="35" spans="1:26" ht="16.5" customHeight="1">
      <c r="A35" s="44" t="s">
        <v>121</v>
      </c>
      <c r="B35" s="359"/>
      <c r="C35" s="363" t="s">
        <v>102</v>
      </c>
      <c r="D35" s="363"/>
      <c r="E35" s="363"/>
      <c r="F35" s="46"/>
      <c r="G35" s="46"/>
      <c r="H35" s="46"/>
      <c r="I35" s="103">
        <f t="shared" si="0"/>
        <v>0</v>
      </c>
      <c r="J35" s="104"/>
      <c r="K35" s="336"/>
      <c r="L35" s="47">
        <f t="shared" si="5"/>
        <v>0</v>
      </c>
      <c r="M35" s="46"/>
      <c r="N35" s="46"/>
      <c r="O35" s="103">
        <f t="shared" si="1"/>
        <v>0</v>
      </c>
      <c r="P35" s="336"/>
      <c r="Q35" s="47">
        <f t="shared" si="2"/>
        <v>0</v>
      </c>
      <c r="R35" s="46"/>
      <c r="S35" s="46"/>
      <c r="T35" s="46"/>
      <c r="U35" s="103">
        <f t="shared" si="3"/>
        <v>0</v>
      </c>
      <c r="V35" s="46"/>
      <c r="W35" s="47">
        <f t="shared" si="4"/>
        <v>0</v>
      </c>
      <c r="X35" s="48"/>
      <c r="Y35" s="48"/>
      <c r="Z35" s="111"/>
    </row>
    <row r="36" spans="1:26" ht="15.75" customHeight="1">
      <c r="A36" s="357" t="s">
        <v>122</v>
      </c>
      <c r="B36" s="357"/>
      <c r="C36" s="357"/>
      <c r="D36" s="357"/>
      <c r="E36" s="357"/>
      <c r="F36" s="99">
        <f t="shared" ref="F36:Z36" si="6">SUM(F7:F35)</f>
        <v>2</v>
      </c>
      <c r="G36" s="99">
        <f t="shared" si="6"/>
        <v>4</v>
      </c>
      <c r="H36" s="99">
        <f t="shared" si="6"/>
        <v>11</v>
      </c>
      <c r="I36" s="99">
        <f t="shared" si="6"/>
        <v>17</v>
      </c>
      <c r="J36" s="99">
        <f t="shared" si="6"/>
        <v>0</v>
      </c>
      <c r="K36" s="99">
        <f t="shared" si="6"/>
        <v>14</v>
      </c>
      <c r="L36" s="55">
        <f t="shared" si="6"/>
        <v>3</v>
      </c>
      <c r="M36" s="99">
        <f t="shared" si="6"/>
        <v>32</v>
      </c>
      <c r="N36" s="99">
        <f t="shared" si="6"/>
        <v>10</v>
      </c>
      <c r="O36" s="99">
        <f t="shared" si="6"/>
        <v>42</v>
      </c>
      <c r="P36" s="99">
        <f t="shared" si="6"/>
        <v>27</v>
      </c>
      <c r="Q36" s="55">
        <f t="shared" si="6"/>
        <v>15</v>
      </c>
      <c r="R36" s="99">
        <f t="shared" si="6"/>
        <v>0</v>
      </c>
      <c r="S36" s="99">
        <f t="shared" si="6"/>
        <v>0</v>
      </c>
      <c r="T36" s="99">
        <f t="shared" si="6"/>
        <v>0</v>
      </c>
      <c r="U36" s="99">
        <f t="shared" si="6"/>
        <v>0</v>
      </c>
      <c r="V36" s="99">
        <f t="shared" si="6"/>
        <v>0</v>
      </c>
      <c r="W36" s="55">
        <f t="shared" si="6"/>
        <v>0</v>
      </c>
      <c r="X36" s="99">
        <f t="shared" si="6"/>
        <v>0</v>
      </c>
      <c r="Y36" s="99">
        <f t="shared" si="6"/>
        <v>0</v>
      </c>
      <c r="Z36" s="99">
        <f t="shared" si="6"/>
        <v>0</v>
      </c>
    </row>
    <row r="37" spans="1:26" ht="10.5" customHeight="1">
      <c r="A37" s="43" t="s">
        <v>123</v>
      </c>
    </row>
    <row r="38" spans="1:26">
      <c r="A38" s="36" t="s">
        <v>124</v>
      </c>
    </row>
    <row r="39" spans="1:26" ht="12.75">
      <c r="C39" s="100"/>
      <c r="D39" s="100"/>
      <c r="E39" s="100"/>
      <c r="F39" s="101"/>
      <c r="G39" s="101"/>
      <c r="H39" s="101"/>
      <c r="I39" s="107"/>
      <c r="J39" s="107"/>
      <c r="K39" s="101"/>
      <c r="L39" s="101"/>
      <c r="X39" s="20"/>
    </row>
  </sheetData>
  <sheetProtection formatCells="0" formatColumns="0" formatRows="0" insertColumns="0" insertRows="0"/>
  <mergeCells count="40">
    <mergeCell ref="A1:Z1"/>
    <mergeCell ref="F4:W4"/>
    <mergeCell ref="F5:I5"/>
    <mergeCell ref="M5:Q5"/>
    <mergeCell ref="R5:W5"/>
    <mergeCell ref="K5:K6"/>
    <mergeCell ref="L5:L6"/>
    <mergeCell ref="X4:Z5"/>
    <mergeCell ref="I2:N2"/>
    <mergeCell ref="B7:E7"/>
    <mergeCell ref="B8:E8"/>
    <mergeCell ref="B9:E9"/>
    <mergeCell ref="B10:E10"/>
    <mergeCell ref="B11:E11"/>
    <mergeCell ref="B12:E12"/>
    <mergeCell ref="B13:E13"/>
    <mergeCell ref="B14:E14"/>
    <mergeCell ref="B15:E15"/>
    <mergeCell ref="B16:E16"/>
    <mergeCell ref="B17:E17"/>
    <mergeCell ref="C18:E18"/>
    <mergeCell ref="C19:E19"/>
    <mergeCell ref="C20:E20"/>
    <mergeCell ref="C21:E21"/>
    <mergeCell ref="A36:E36"/>
    <mergeCell ref="A4:A6"/>
    <mergeCell ref="B18:B24"/>
    <mergeCell ref="B32:B35"/>
    <mergeCell ref="J5:J6"/>
    <mergeCell ref="B4:E6"/>
    <mergeCell ref="B27:C27"/>
    <mergeCell ref="B31:E31"/>
    <mergeCell ref="C33:E33"/>
    <mergeCell ref="C34:E34"/>
    <mergeCell ref="C35:E35"/>
    <mergeCell ref="C22:E22"/>
    <mergeCell ref="C23:E23"/>
    <mergeCell ref="C24:E24"/>
    <mergeCell ref="B25:E25"/>
    <mergeCell ref="B26:E26"/>
  </mergeCells>
  <pageMargins left="0.23622047244094499" right="0.23622047244094499" top="0.23622047244094499" bottom="0.23622047244094499" header="0.511811023622047" footer="0.511811023622047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5"/>
  <sheetViews>
    <sheetView workbookViewId="0">
      <selection activeCell="H10" sqref="H10"/>
    </sheetView>
  </sheetViews>
  <sheetFormatPr defaultColWidth="9.140625" defaultRowHeight="12.75"/>
  <cols>
    <col min="1" max="1" width="23.140625" style="62" customWidth="1"/>
    <col min="2" max="3" width="6.5703125" style="62" customWidth="1"/>
    <col min="4" max="4" width="6.7109375" style="62" customWidth="1"/>
    <col min="5" max="5" width="6.28515625" style="62" customWidth="1"/>
    <col min="6" max="6" width="8.28515625" style="62" customWidth="1"/>
    <col min="7" max="7" width="6.28515625" style="62" customWidth="1"/>
    <col min="8" max="8" width="8" style="62" customWidth="1"/>
    <col min="9" max="10" width="7.5703125" style="62" customWidth="1"/>
    <col min="11" max="11" width="7.7109375" style="62" customWidth="1"/>
    <col min="12" max="12" width="7" style="62" customWidth="1"/>
    <col min="13" max="13" width="6.42578125" style="62" customWidth="1"/>
    <col min="14" max="14" width="7" style="62" customWidth="1"/>
    <col min="15" max="15" width="8" style="62" customWidth="1"/>
    <col min="16" max="16" width="7.85546875" style="62" customWidth="1"/>
    <col min="17" max="16384" width="9.140625" style="62"/>
  </cols>
  <sheetData>
    <row r="1" spans="1:16" ht="16.5" customHeight="1">
      <c r="A1" s="140" t="s">
        <v>1797</v>
      </c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40"/>
    </row>
    <row r="2" spans="1:16" ht="15" customHeight="1">
      <c r="A2" s="38" t="s">
        <v>125</v>
      </c>
      <c r="D2" s="375" t="s">
        <v>1855</v>
      </c>
      <c r="E2" s="375"/>
      <c r="F2" s="375"/>
      <c r="G2" s="375"/>
      <c r="M2" s="73"/>
    </row>
    <row r="3" spans="1:16" ht="16.5" customHeight="1">
      <c r="J3" s="86"/>
      <c r="K3" s="86"/>
      <c r="L3" s="86"/>
      <c r="P3" s="73" t="s">
        <v>126</v>
      </c>
    </row>
    <row r="4" spans="1:16" ht="18.75" customHeight="1">
      <c r="A4" s="378" t="s">
        <v>127</v>
      </c>
      <c r="B4" s="367" t="s">
        <v>59</v>
      </c>
      <c r="C4" s="367"/>
      <c r="D4" s="367"/>
      <c r="E4" s="367"/>
      <c r="F4" s="367"/>
      <c r="G4" s="367"/>
      <c r="H4" s="367"/>
      <c r="I4" s="367"/>
      <c r="J4" s="367"/>
      <c r="K4" s="367"/>
      <c r="L4" s="367"/>
      <c r="M4" s="367"/>
      <c r="N4" s="360" t="s">
        <v>60</v>
      </c>
      <c r="O4" s="360"/>
      <c r="P4" s="360"/>
    </row>
    <row r="5" spans="1:16" ht="22.5" customHeight="1">
      <c r="A5" s="378"/>
      <c r="B5" s="376" t="s">
        <v>128</v>
      </c>
      <c r="C5" s="376"/>
      <c r="D5" s="376"/>
      <c r="E5" s="376"/>
      <c r="F5" s="377" t="s">
        <v>63</v>
      </c>
      <c r="G5" s="376" t="s">
        <v>64</v>
      </c>
      <c r="H5" s="377" t="s">
        <v>129</v>
      </c>
      <c r="I5" s="377" t="s">
        <v>130</v>
      </c>
      <c r="J5" s="377" t="s">
        <v>63</v>
      </c>
      <c r="K5" s="377"/>
      <c r="L5" s="377" t="s">
        <v>131</v>
      </c>
      <c r="M5" s="377" t="s">
        <v>132</v>
      </c>
      <c r="N5" s="360"/>
      <c r="O5" s="360"/>
      <c r="P5" s="360"/>
    </row>
    <row r="6" spans="1:16" ht="56.25">
      <c r="A6" s="378"/>
      <c r="B6" s="76" t="s">
        <v>128</v>
      </c>
      <c r="C6" s="76" t="s">
        <v>68</v>
      </c>
      <c r="D6" s="76" t="s">
        <v>69</v>
      </c>
      <c r="E6" s="76" t="s">
        <v>70</v>
      </c>
      <c r="F6" s="377"/>
      <c r="G6" s="376"/>
      <c r="H6" s="377"/>
      <c r="I6" s="377"/>
      <c r="J6" s="76" t="s">
        <v>129</v>
      </c>
      <c r="K6" s="76" t="s">
        <v>130</v>
      </c>
      <c r="L6" s="377"/>
      <c r="M6" s="377"/>
      <c r="N6" s="76" t="s">
        <v>128</v>
      </c>
      <c r="O6" s="76" t="s">
        <v>129</v>
      </c>
      <c r="P6" s="76" t="s">
        <v>130</v>
      </c>
    </row>
    <row r="7" spans="1:16" ht="30" customHeight="1">
      <c r="A7" s="75" t="s">
        <v>133</v>
      </c>
      <c r="B7" s="77"/>
      <c r="C7" s="77"/>
      <c r="D7" s="77"/>
      <c r="E7" s="78">
        <f>SUM(B7:D7)</f>
        <v>0</v>
      </c>
      <c r="F7" s="77"/>
      <c r="G7" s="79">
        <f>E7-F7</f>
        <v>0</v>
      </c>
      <c r="H7" s="77"/>
      <c r="I7" s="77"/>
      <c r="J7" s="87"/>
      <c r="K7" s="87"/>
      <c r="L7" s="88">
        <f>H7-J7</f>
        <v>0</v>
      </c>
      <c r="M7" s="88">
        <f>I7-K7</f>
        <v>0</v>
      </c>
      <c r="N7" s="77"/>
      <c r="O7" s="77"/>
      <c r="P7" s="89"/>
    </row>
    <row r="8" spans="1:16" ht="15">
      <c r="A8" s="80" t="s">
        <v>134</v>
      </c>
      <c r="B8" s="77"/>
      <c r="C8" s="77"/>
      <c r="D8" s="77"/>
      <c r="E8" s="78">
        <f t="shared" ref="E8:E15" si="0">SUM(B8:D8)</f>
        <v>0</v>
      </c>
      <c r="F8" s="77"/>
      <c r="G8" s="79">
        <f t="shared" ref="G8:G14" si="1">E8-F8</f>
        <v>0</v>
      </c>
      <c r="H8" s="77"/>
      <c r="I8" s="77"/>
      <c r="J8" s="87"/>
      <c r="K8" s="87"/>
      <c r="L8" s="88">
        <f t="shared" ref="L8:L14" si="2">H8-J8</f>
        <v>0</v>
      </c>
      <c r="M8" s="88">
        <v>0</v>
      </c>
      <c r="N8" s="77"/>
      <c r="O8" s="77"/>
      <c r="P8" s="89"/>
    </row>
    <row r="9" spans="1:16" ht="15">
      <c r="A9" s="80" t="s">
        <v>135</v>
      </c>
      <c r="B9" s="77">
        <v>2</v>
      </c>
      <c r="C9" s="77"/>
      <c r="D9" s="77"/>
      <c r="E9" s="78">
        <f t="shared" si="0"/>
        <v>2</v>
      </c>
      <c r="F9" s="77">
        <v>2</v>
      </c>
      <c r="G9" s="79">
        <f t="shared" si="1"/>
        <v>0</v>
      </c>
      <c r="H9" s="77">
        <v>1</v>
      </c>
      <c r="I9" s="77"/>
      <c r="J9" s="87">
        <v>2</v>
      </c>
      <c r="K9" s="87"/>
      <c r="L9" s="88">
        <f t="shared" si="2"/>
        <v>-1</v>
      </c>
      <c r="M9" s="88">
        <v>0</v>
      </c>
      <c r="N9" s="77"/>
      <c r="O9" s="77"/>
      <c r="P9" s="89"/>
    </row>
    <row r="10" spans="1:16" ht="15">
      <c r="A10" s="80" t="s">
        <v>136</v>
      </c>
      <c r="B10" s="77"/>
      <c r="C10" s="77"/>
      <c r="D10" s="77"/>
      <c r="E10" s="78">
        <f t="shared" si="0"/>
        <v>0</v>
      </c>
      <c r="F10" s="77"/>
      <c r="G10" s="79">
        <f t="shared" si="1"/>
        <v>0</v>
      </c>
      <c r="H10" s="77"/>
      <c r="I10" s="77"/>
      <c r="J10" s="87"/>
      <c r="K10" s="87"/>
      <c r="L10" s="88">
        <f t="shared" si="2"/>
        <v>0</v>
      </c>
      <c r="M10" s="88">
        <v>0</v>
      </c>
      <c r="N10" s="77"/>
      <c r="O10" s="77"/>
      <c r="P10" s="89"/>
    </row>
    <row r="11" spans="1:16" ht="25.5">
      <c r="A11" s="80" t="s">
        <v>137</v>
      </c>
      <c r="B11" s="77"/>
      <c r="C11" s="77"/>
      <c r="D11" s="77"/>
      <c r="E11" s="78">
        <f t="shared" si="0"/>
        <v>0</v>
      </c>
      <c r="F11" s="77"/>
      <c r="G11" s="79">
        <f t="shared" si="1"/>
        <v>0</v>
      </c>
      <c r="H11" s="77"/>
      <c r="I11" s="77"/>
      <c r="J11" s="87"/>
      <c r="K11" s="87"/>
      <c r="L11" s="88">
        <f t="shared" si="2"/>
        <v>0</v>
      </c>
      <c r="M11" s="88">
        <v>0</v>
      </c>
      <c r="N11" s="77"/>
      <c r="O11" s="77"/>
      <c r="P11" s="89"/>
    </row>
    <row r="12" spans="1:16" ht="25.5">
      <c r="A12" s="80" t="s">
        <v>138</v>
      </c>
      <c r="B12" s="77"/>
      <c r="C12" s="77"/>
      <c r="D12" s="77"/>
      <c r="E12" s="78">
        <f t="shared" si="0"/>
        <v>0</v>
      </c>
      <c r="F12" s="77"/>
      <c r="G12" s="79">
        <f t="shared" si="1"/>
        <v>0</v>
      </c>
      <c r="H12" s="77"/>
      <c r="I12" s="77"/>
      <c r="J12" s="87"/>
      <c r="K12" s="87"/>
      <c r="L12" s="88">
        <f t="shared" si="2"/>
        <v>0</v>
      </c>
      <c r="M12" s="88">
        <v>0</v>
      </c>
      <c r="N12" s="77"/>
      <c r="O12" s="77"/>
      <c r="P12" s="89"/>
    </row>
    <row r="13" spans="1:16" ht="15">
      <c r="A13" s="80" t="s">
        <v>139</v>
      </c>
      <c r="B13" s="77"/>
      <c r="C13" s="77"/>
      <c r="D13" s="77"/>
      <c r="E13" s="78">
        <f t="shared" si="0"/>
        <v>0</v>
      </c>
      <c r="F13" s="77"/>
      <c r="G13" s="79">
        <f t="shared" si="1"/>
        <v>0</v>
      </c>
      <c r="H13" s="77"/>
      <c r="I13" s="77"/>
      <c r="J13" s="87"/>
      <c r="K13" s="87"/>
      <c r="L13" s="88">
        <f t="shared" si="2"/>
        <v>0</v>
      </c>
      <c r="M13" s="88">
        <v>0</v>
      </c>
      <c r="N13" s="77"/>
      <c r="O13" s="77"/>
      <c r="P13" s="89"/>
    </row>
    <row r="14" spans="1:16" ht="15">
      <c r="A14" s="81" t="s">
        <v>90</v>
      </c>
      <c r="B14" s="77"/>
      <c r="C14" s="77"/>
      <c r="D14" s="77"/>
      <c r="E14" s="78">
        <f t="shared" si="0"/>
        <v>0</v>
      </c>
      <c r="F14" s="77"/>
      <c r="G14" s="79">
        <f t="shared" si="1"/>
        <v>0</v>
      </c>
      <c r="H14" s="77"/>
      <c r="I14" s="77"/>
      <c r="J14" s="87"/>
      <c r="K14" s="87"/>
      <c r="L14" s="88">
        <f t="shared" si="2"/>
        <v>0</v>
      </c>
      <c r="M14" s="88">
        <v>0</v>
      </c>
      <c r="N14" s="77"/>
      <c r="O14" s="77"/>
      <c r="P14" s="89"/>
    </row>
    <row r="15" spans="1:16" ht="14.25">
      <c r="A15" s="82" t="s">
        <v>140</v>
      </c>
      <c r="B15" s="83">
        <f>SUM(B7:B14)</f>
        <v>2</v>
      </c>
      <c r="C15" s="83">
        <f>SUM(C7:C14)</f>
        <v>0</v>
      </c>
      <c r="D15" s="83">
        <f>SUM(D7:D14)</f>
        <v>0</v>
      </c>
      <c r="E15" s="84">
        <f t="shared" si="0"/>
        <v>2</v>
      </c>
      <c r="F15" s="83">
        <f t="shared" ref="F15:P15" si="3">SUM(F7:F14)</f>
        <v>2</v>
      </c>
      <c r="G15" s="85">
        <f t="shared" si="3"/>
        <v>0</v>
      </c>
      <c r="H15" s="83">
        <f t="shared" si="3"/>
        <v>1</v>
      </c>
      <c r="I15" s="83">
        <f t="shared" si="3"/>
        <v>0</v>
      </c>
      <c r="J15" s="83">
        <f t="shared" si="3"/>
        <v>2</v>
      </c>
      <c r="K15" s="83">
        <f t="shared" si="3"/>
        <v>0</v>
      </c>
      <c r="L15" s="90">
        <f t="shared" si="3"/>
        <v>-1</v>
      </c>
      <c r="M15" s="90">
        <f t="shared" si="3"/>
        <v>0</v>
      </c>
      <c r="N15" s="83">
        <f t="shared" si="3"/>
        <v>0</v>
      </c>
      <c r="O15" s="83">
        <f t="shared" si="3"/>
        <v>0</v>
      </c>
      <c r="P15" s="83">
        <f t="shared" si="3"/>
        <v>0</v>
      </c>
    </row>
  </sheetData>
  <sheetProtection formatCells="0" formatColumns="0" formatRows="0" insertColumns="0" insertRows="0"/>
  <mergeCells count="12">
    <mergeCell ref="A4:A6"/>
    <mergeCell ref="F5:F6"/>
    <mergeCell ref="G5:G6"/>
    <mergeCell ref="H5:H6"/>
    <mergeCell ref="I5:I6"/>
    <mergeCell ref="D2:G2"/>
    <mergeCell ref="N4:P5"/>
    <mergeCell ref="B4:M4"/>
    <mergeCell ref="B5:E5"/>
    <mergeCell ref="J5:K5"/>
    <mergeCell ref="L5:L6"/>
    <mergeCell ref="M5:M6"/>
  </mergeCells>
  <printOptions horizontalCentered="1"/>
  <pageMargins left="0.25" right="0.25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1"/>
  <sheetViews>
    <sheetView workbookViewId="0"/>
  </sheetViews>
  <sheetFormatPr defaultColWidth="9.140625" defaultRowHeight="12.75"/>
  <cols>
    <col min="1" max="1" width="28.42578125" style="60" customWidth="1"/>
    <col min="2" max="2" width="9.28515625" style="60" customWidth="1"/>
    <col min="3" max="3" width="7.7109375" style="60" customWidth="1"/>
    <col min="4" max="4" width="5.42578125" style="60" customWidth="1"/>
    <col min="5" max="5" width="5.5703125" style="60" customWidth="1"/>
    <col min="6" max="6" width="7.42578125" style="60" customWidth="1"/>
    <col min="7" max="7" width="5" style="60" customWidth="1"/>
    <col min="8" max="8" width="5.42578125" style="60" customWidth="1"/>
    <col min="9" max="9" width="7" style="60" customWidth="1"/>
    <col min="10" max="11" width="5.42578125" style="60" customWidth="1"/>
    <col min="12" max="12" width="7.42578125" style="60" customWidth="1"/>
    <col min="13" max="13" width="4.5703125" style="61" customWidth="1"/>
    <col min="14" max="14" width="5.42578125" style="62" customWidth="1"/>
    <col min="15" max="16384" width="9.140625" style="62"/>
  </cols>
  <sheetData>
    <row r="1" spans="1:14" s="143" customFormat="1" ht="15">
      <c r="A1" s="141" t="s">
        <v>1798</v>
      </c>
      <c r="B1" s="142"/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  <c r="N1" s="141"/>
    </row>
    <row r="2" spans="1:14" ht="18" customHeight="1">
      <c r="A2" s="38" t="s">
        <v>55</v>
      </c>
      <c r="B2" s="39"/>
      <c r="C2" s="39"/>
      <c r="D2" s="39"/>
      <c r="E2" s="39"/>
      <c r="F2" s="39"/>
      <c r="G2" s="39"/>
      <c r="H2" s="63"/>
      <c r="I2" s="63"/>
      <c r="J2" s="63"/>
      <c r="K2" s="63"/>
      <c r="L2" s="63"/>
      <c r="M2" s="63"/>
    </row>
    <row r="3" spans="1:14" ht="13.5" customHeight="1">
      <c r="N3" s="73" t="s">
        <v>141</v>
      </c>
    </row>
    <row r="4" spans="1:14" ht="12.75" customHeight="1">
      <c r="A4" s="379" t="s">
        <v>142</v>
      </c>
      <c r="B4" s="379" t="s">
        <v>143</v>
      </c>
      <c r="C4" s="379" t="s">
        <v>144</v>
      </c>
      <c r="D4" s="379"/>
      <c r="E4" s="379"/>
      <c r="F4" s="379"/>
      <c r="G4" s="379"/>
      <c r="H4" s="379"/>
      <c r="I4" s="379"/>
      <c r="J4" s="379"/>
      <c r="K4" s="379"/>
      <c r="L4" s="379"/>
      <c r="M4" s="379"/>
      <c r="N4" s="379"/>
    </row>
    <row r="5" spans="1:14" ht="12.75" customHeight="1">
      <c r="A5" s="379"/>
      <c r="B5" s="379"/>
      <c r="C5" s="379" t="s">
        <v>145</v>
      </c>
      <c r="D5" s="379"/>
      <c r="E5" s="379"/>
      <c r="F5" s="379"/>
      <c r="G5" s="379"/>
      <c r="H5" s="379"/>
      <c r="I5" s="379" t="s">
        <v>146</v>
      </c>
      <c r="J5" s="379"/>
      <c r="K5" s="379"/>
      <c r="L5" s="379"/>
      <c r="M5" s="379"/>
      <c r="N5" s="379"/>
    </row>
    <row r="6" spans="1:14" ht="45">
      <c r="A6" s="379"/>
      <c r="B6" s="379"/>
      <c r="C6" s="64" t="s">
        <v>147</v>
      </c>
      <c r="D6" s="64" t="s">
        <v>63</v>
      </c>
      <c r="E6" s="64" t="s">
        <v>64</v>
      </c>
      <c r="F6" s="64" t="s">
        <v>148</v>
      </c>
      <c r="G6" s="64" t="s">
        <v>63</v>
      </c>
      <c r="H6" s="64" t="s">
        <v>73</v>
      </c>
      <c r="I6" s="64" t="s">
        <v>149</v>
      </c>
      <c r="J6" s="64" t="s">
        <v>63</v>
      </c>
      <c r="K6" s="64" t="s">
        <v>73</v>
      </c>
      <c r="L6" s="64" t="s">
        <v>150</v>
      </c>
      <c r="M6" s="64" t="s">
        <v>63</v>
      </c>
      <c r="N6" s="64" t="s">
        <v>73</v>
      </c>
    </row>
    <row r="7" spans="1:14">
      <c r="A7" s="65"/>
      <c r="B7" s="65"/>
      <c r="C7" s="66"/>
      <c r="D7" s="67"/>
      <c r="E7" s="68">
        <f t="shared" ref="E7:E27" si="0">C7-D7</f>
        <v>0</v>
      </c>
      <c r="F7" s="66"/>
      <c r="G7" s="67"/>
      <c r="H7" s="68">
        <f t="shared" ref="H7:H27" si="1">F7-G7</f>
        <v>0</v>
      </c>
      <c r="I7" s="66"/>
      <c r="J7" s="67"/>
      <c r="K7" s="68">
        <f t="shared" ref="K7:K27" si="2">I7-J7</f>
        <v>0</v>
      </c>
      <c r="L7" s="66"/>
      <c r="M7" s="67"/>
      <c r="N7" s="68">
        <f t="shared" ref="N7:N27" si="3">L7-M7</f>
        <v>0</v>
      </c>
    </row>
    <row r="8" spans="1:14">
      <c r="A8" s="65"/>
      <c r="B8" s="65"/>
      <c r="C8" s="66"/>
      <c r="D8" s="67"/>
      <c r="E8" s="68">
        <f t="shared" si="0"/>
        <v>0</v>
      </c>
      <c r="F8" s="66"/>
      <c r="G8" s="67"/>
      <c r="H8" s="68">
        <f t="shared" si="1"/>
        <v>0</v>
      </c>
      <c r="I8" s="66"/>
      <c r="J8" s="67"/>
      <c r="K8" s="68">
        <f t="shared" si="2"/>
        <v>0</v>
      </c>
      <c r="L8" s="66"/>
      <c r="M8" s="67"/>
      <c r="N8" s="68">
        <f t="shared" si="3"/>
        <v>0</v>
      </c>
    </row>
    <row r="9" spans="1:14">
      <c r="A9" s="65"/>
      <c r="B9" s="65"/>
      <c r="C9" s="66"/>
      <c r="D9" s="67"/>
      <c r="E9" s="68">
        <f t="shared" si="0"/>
        <v>0</v>
      </c>
      <c r="F9" s="66"/>
      <c r="G9" s="67"/>
      <c r="H9" s="68">
        <f t="shared" si="1"/>
        <v>0</v>
      </c>
      <c r="I9" s="66"/>
      <c r="J9" s="67"/>
      <c r="K9" s="68">
        <f t="shared" si="2"/>
        <v>0</v>
      </c>
      <c r="L9" s="66"/>
      <c r="M9" s="67"/>
      <c r="N9" s="68">
        <f t="shared" si="3"/>
        <v>0</v>
      </c>
    </row>
    <row r="10" spans="1:14">
      <c r="A10" s="65"/>
      <c r="B10" s="65"/>
      <c r="C10" s="66"/>
      <c r="D10" s="67"/>
      <c r="E10" s="68">
        <f t="shared" si="0"/>
        <v>0</v>
      </c>
      <c r="F10" s="66"/>
      <c r="G10" s="67"/>
      <c r="H10" s="68">
        <f t="shared" si="1"/>
        <v>0</v>
      </c>
      <c r="I10" s="66"/>
      <c r="J10" s="67"/>
      <c r="K10" s="68">
        <f t="shared" si="2"/>
        <v>0</v>
      </c>
      <c r="L10" s="66"/>
      <c r="M10" s="67"/>
      <c r="N10" s="68">
        <f t="shared" si="3"/>
        <v>0</v>
      </c>
    </row>
    <row r="11" spans="1:14">
      <c r="A11" s="65"/>
      <c r="B11" s="65"/>
      <c r="C11" s="66"/>
      <c r="D11" s="67"/>
      <c r="E11" s="68">
        <f t="shared" si="0"/>
        <v>0</v>
      </c>
      <c r="F11" s="66"/>
      <c r="G11" s="67"/>
      <c r="H11" s="68">
        <f t="shared" si="1"/>
        <v>0</v>
      </c>
      <c r="I11" s="66"/>
      <c r="J11" s="67"/>
      <c r="K11" s="68">
        <f t="shared" si="2"/>
        <v>0</v>
      </c>
      <c r="L11" s="66"/>
      <c r="M11" s="67"/>
      <c r="N11" s="68">
        <f t="shared" si="3"/>
        <v>0</v>
      </c>
    </row>
    <row r="12" spans="1:14">
      <c r="A12" s="65"/>
      <c r="B12" s="65"/>
      <c r="C12" s="66"/>
      <c r="D12" s="67"/>
      <c r="E12" s="68">
        <f t="shared" si="0"/>
        <v>0</v>
      </c>
      <c r="F12" s="66"/>
      <c r="G12" s="67"/>
      <c r="H12" s="68">
        <f t="shared" si="1"/>
        <v>0</v>
      </c>
      <c r="I12" s="66"/>
      <c r="J12" s="67"/>
      <c r="K12" s="68">
        <f t="shared" si="2"/>
        <v>0</v>
      </c>
      <c r="L12" s="66"/>
      <c r="M12" s="67"/>
      <c r="N12" s="68">
        <f t="shared" si="3"/>
        <v>0</v>
      </c>
    </row>
    <row r="13" spans="1:14">
      <c r="A13" s="65"/>
      <c r="B13" s="65"/>
      <c r="C13" s="66"/>
      <c r="D13" s="67"/>
      <c r="E13" s="68">
        <f t="shared" si="0"/>
        <v>0</v>
      </c>
      <c r="F13" s="66"/>
      <c r="G13" s="67"/>
      <c r="H13" s="68">
        <f t="shared" si="1"/>
        <v>0</v>
      </c>
      <c r="I13" s="66"/>
      <c r="J13" s="67"/>
      <c r="K13" s="68">
        <f t="shared" si="2"/>
        <v>0</v>
      </c>
      <c r="L13" s="66"/>
      <c r="M13" s="67"/>
      <c r="N13" s="68">
        <f t="shared" si="3"/>
        <v>0</v>
      </c>
    </row>
    <row r="14" spans="1:14">
      <c r="A14" s="65"/>
      <c r="B14" s="65"/>
      <c r="C14" s="66"/>
      <c r="D14" s="67"/>
      <c r="E14" s="68">
        <f t="shared" si="0"/>
        <v>0</v>
      </c>
      <c r="F14" s="66"/>
      <c r="G14" s="67"/>
      <c r="H14" s="68">
        <f t="shared" si="1"/>
        <v>0</v>
      </c>
      <c r="I14" s="66"/>
      <c r="J14" s="67"/>
      <c r="K14" s="68">
        <f t="shared" si="2"/>
        <v>0</v>
      </c>
      <c r="L14" s="66"/>
      <c r="M14" s="67"/>
      <c r="N14" s="68">
        <f t="shared" si="3"/>
        <v>0</v>
      </c>
    </row>
    <row r="15" spans="1:14">
      <c r="A15" s="65"/>
      <c r="B15" s="65"/>
      <c r="C15" s="66"/>
      <c r="D15" s="67"/>
      <c r="E15" s="68">
        <f t="shared" si="0"/>
        <v>0</v>
      </c>
      <c r="F15" s="66"/>
      <c r="G15" s="67"/>
      <c r="H15" s="68">
        <f t="shared" si="1"/>
        <v>0</v>
      </c>
      <c r="I15" s="66"/>
      <c r="J15" s="67"/>
      <c r="K15" s="68">
        <f t="shared" si="2"/>
        <v>0</v>
      </c>
      <c r="L15" s="66"/>
      <c r="M15" s="67"/>
      <c r="N15" s="68">
        <f t="shared" si="3"/>
        <v>0</v>
      </c>
    </row>
    <row r="16" spans="1:14">
      <c r="A16" s="65"/>
      <c r="B16" s="65"/>
      <c r="C16" s="66"/>
      <c r="D16" s="67"/>
      <c r="E16" s="68">
        <f t="shared" si="0"/>
        <v>0</v>
      </c>
      <c r="F16" s="66"/>
      <c r="G16" s="67"/>
      <c r="H16" s="68">
        <f t="shared" si="1"/>
        <v>0</v>
      </c>
      <c r="I16" s="66"/>
      <c r="J16" s="67"/>
      <c r="K16" s="68">
        <f t="shared" si="2"/>
        <v>0</v>
      </c>
      <c r="L16" s="66"/>
      <c r="M16" s="67"/>
      <c r="N16" s="68">
        <f t="shared" si="3"/>
        <v>0</v>
      </c>
    </row>
    <row r="17" spans="1:14">
      <c r="A17" s="65"/>
      <c r="B17" s="65"/>
      <c r="C17" s="66"/>
      <c r="D17" s="67"/>
      <c r="E17" s="68">
        <f t="shared" si="0"/>
        <v>0</v>
      </c>
      <c r="F17" s="66"/>
      <c r="G17" s="67"/>
      <c r="H17" s="68">
        <f t="shared" si="1"/>
        <v>0</v>
      </c>
      <c r="I17" s="66"/>
      <c r="J17" s="67"/>
      <c r="K17" s="68">
        <f t="shared" si="2"/>
        <v>0</v>
      </c>
      <c r="L17" s="66"/>
      <c r="M17" s="67"/>
      <c r="N17" s="68">
        <f t="shared" si="3"/>
        <v>0</v>
      </c>
    </row>
    <row r="18" spans="1:14">
      <c r="A18" s="65"/>
      <c r="B18" s="65"/>
      <c r="C18" s="66"/>
      <c r="D18" s="67"/>
      <c r="E18" s="68">
        <f t="shared" si="0"/>
        <v>0</v>
      </c>
      <c r="F18" s="66"/>
      <c r="G18" s="67"/>
      <c r="H18" s="68">
        <f t="shared" si="1"/>
        <v>0</v>
      </c>
      <c r="I18" s="66"/>
      <c r="J18" s="67"/>
      <c r="K18" s="68">
        <f t="shared" si="2"/>
        <v>0</v>
      </c>
      <c r="L18" s="66"/>
      <c r="M18" s="67"/>
      <c r="N18" s="68">
        <f t="shared" si="3"/>
        <v>0</v>
      </c>
    </row>
    <row r="19" spans="1:14">
      <c r="A19" s="65"/>
      <c r="B19" s="65"/>
      <c r="C19" s="66"/>
      <c r="D19" s="67"/>
      <c r="E19" s="68">
        <f t="shared" si="0"/>
        <v>0</v>
      </c>
      <c r="F19" s="66"/>
      <c r="G19" s="67"/>
      <c r="H19" s="68">
        <f t="shared" si="1"/>
        <v>0</v>
      </c>
      <c r="I19" s="66"/>
      <c r="J19" s="67"/>
      <c r="K19" s="68">
        <f t="shared" si="2"/>
        <v>0</v>
      </c>
      <c r="L19" s="66"/>
      <c r="M19" s="67"/>
      <c r="N19" s="68">
        <f t="shared" si="3"/>
        <v>0</v>
      </c>
    </row>
    <row r="20" spans="1:14">
      <c r="A20" s="65"/>
      <c r="B20" s="65"/>
      <c r="C20" s="66"/>
      <c r="D20" s="67"/>
      <c r="E20" s="68">
        <f t="shared" si="0"/>
        <v>0</v>
      </c>
      <c r="F20" s="66"/>
      <c r="G20" s="67"/>
      <c r="H20" s="68">
        <f t="shared" si="1"/>
        <v>0</v>
      </c>
      <c r="I20" s="66"/>
      <c r="J20" s="67"/>
      <c r="K20" s="68">
        <f t="shared" si="2"/>
        <v>0</v>
      </c>
      <c r="L20" s="66"/>
      <c r="M20" s="67"/>
      <c r="N20" s="68">
        <f t="shared" si="3"/>
        <v>0</v>
      </c>
    </row>
    <row r="21" spans="1:14">
      <c r="A21" s="65"/>
      <c r="B21" s="65"/>
      <c r="C21" s="66"/>
      <c r="D21" s="67"/>
      <c r="E21" s="68">
        <f t="shared" si="0"/>
        <v>0</v>
      </c>
      <c r="F21" s="66"/>
      <c r="G21" s="67"/>
      <c r="H21" s="68">
        <f t="shared" si="1"/>
        <v>0</v>
      </c>
      <c r="I21" s="66"/>
      <c r="J21" s="67"/>
      <c r="K21" s="68">
        <f t="shared" si="2"/>
        <v>0</v>
      </c>
      <c r="L21" s="66"/>
      <c r="M21" s="67"/>
      <c r="N21" s="68">
        <f t="shared" si="3"/>
        <v>0</v>
      </c>
    </row>
    <row r="22" spans="1:14">
      <c r="A22" s="65"/>
      <c r="B22" s="65"/>
      <c r="C22" s="66"/>
      <c r="D22" s="67"/>
      <c r="E22" s="68">
        <f t="shared" si="0"/>
        <v>0</v>
      </c>
      <c r="F22" s="66"/>
      <c r="G22" s="67"/>
      <c r="H22" s="68">
        <f t="shared" si="1"/>
        <v>0</v>
      </c>
      <c r="I22" s="66"/>
      <c r="J22" s="67"/>
      <c r="K22" s="68">
        <f t="shared" si="2"/>
        <v>0</v>
      </c>
      <c r="L22" s="66"/>
      <c r="M22" s="67"/>
      <c r="N22" s="68">
        <f t="shared" si="3"/>
        <v>0</v>
      </c>
    </row>
    <row r="23" spans="1:14">
      <c r="A23" s="65"/>
      <c r="B23" s="65"/>
      <c r="C23" s="66"/>
      <c r="D23" s="67"/>
      <c r="E23" s="68">
        <f t="shared" si="0"/>
        <v>0</v>
      </c>
      <c r="F23" s="66"/>
      <c r="G23" s="67"/>
      <c r="H23" s="68">
        <f t="shared" si="1"/>
        <v>0</v>
      </c>
      <c r="I23" s="66"/>
      <c r="J23" s="67"/>
      <c r="K23" s="68">
        <f t="shared" si="2"/>
        <v>0</v>
      </c>
      <c r="L23" s="66"/>
      <c r="M23" s="67"/>
      <c r="N23" s="68">
        <f t="shared" si="3"/>
        <v>0</v>
      </c>
    </row>
    <row r="24" spans="1:14">
      <c r="A24" s="65"/>
      <c r="B24" s="65"/>
      <c r="C24" s="66"/>
      <c r="D24" s="67"/>
      <c r="E24" s="68">
        <f t="shared" si="0"/>
        <v>0</v>
      </c>
      <c r="F24" s="66"/>
      <c r="G24" s="67"/>
      <c r="H24" s="68">
        <f t="shared" si="1"/>
        <v>0</v>
      </c>
      <c r="I24" s="66"/>
      <c r="J24" s="67"/>
      <c r="K24" s="68">
        <f t="shared" si="2"/>
        <v>0</v>
      </c>
      <c r="L24" s="66"/>
      <c r="M24" s="67"/>
      <c r="N24" s="68">
        <f t="shared" si="3"/>
        <v>0</v>
      </c>
    </row>
    <row r="25" spans="1:14">
      <c r="A25" s="65"/>
      <c r="B25" s="65"/>
      <c r="C25" s="66"/>
      <c r="D25" s="67"/>
      <c r="E25" s="68">
        <f t="shared" si="0"/>
        <v>0</v>
      </c>
      <c r="F25" s="66"/>
      <c r="G25" s="67"/>
      <c r="H25" s="68">
        <f t="shared" si="1"/>
        <v>0</v>
      </c>
      <c r="I25" s="66"/>
      <c r="J25" s="67"/>
      <c r="K25" s="68">
        <f t="shared" si="2"/>
        <v>0</v>
      </c>
      <c r="L25" s="66"/>
      <c r="M25" s="67"/>
      <c r="N25" s="68">
        <f t="shared" si="3"/>
        <v>0</v>
      </c>
    </row>
    <row r="26" spans="1:14">
      <c r="A26" s="65"/>
      <c r="B26" s="65"/>
      <c r="C26" s="66"/>
      <c r="D26" s="67"/>
      <c r="E26" s="68">
        <f t="shared" si="0"/>
        <v>0</v>
      </c>
      <c r="F26" s="66"/>
      <c r="G26" s="67"/>
      <c r="H26" s="68">
        <f t="shared" si="1"/>
        <v>0</v>
      </c>
      <c r="I26" s="66"/>
      <c r="J26" s="67"/>
      <c r="K26" s="68">
        <f t="shared" si="2"/>
        <v>0</v>
      </c>
      <c r="L26" s="66"/>
      <c r="M26" s="67"/>
      <c r="N26" s="68">
        <f t="shared" si="3"/>
        <v>0</v>
      </c>
    </row>
    <row r="27" spans="1:14">
      <c r="A27" s="65"/>
      <c r="B27" s="65"/>
      <c r="C27" s="66"/>
      <c r="D27" s="67"/>
      <c r="E27" s="68">
        <f t="shared" si="0"/>
        <v>0</v>
      </c>
      <c r="F27" s="66"/>
      <c r="G27" s="67"/>
      <c r="H27" s="68">
        <f t="shared" si="1"/>
        <v>0</v>
      </c>
      <c r="I27" s="66"/>
      <c r="J27" s="67"/>
      <c r="K27" s="68">
        <f t="shared" si="2"/>
        <v>0</v>
      </c>
      <c r="L27" s="66"/>
      <c r="M27" s="67"/>
      <c r="N27" s="68">
        <f t="shared" si="3"/>
        <v>0</v>
      </c>
    </row>
    <row r="28" spans="1:14" ht="14.25">
      <c r="A28" s="69" t="s">
        <v>122</v>
      </c>
      <c r="B28" s="69"/>
      <c r="C28" s="70">
        <f t="shared" ref="C28:N28" si="4">SUM(C7:C27)</f>
        <v>0</v>
      </c>
      <c r="D28" s="71">
        <f t="shared" si="4"/>
        <v>0</v>
      </c>
      <c r="E28" s="72">
        <f t="shared" si="4"/>
        <v>0</v>
      </c>
      <c r="F28" s="71">
        <f t="shared" si="4"/>
        <v>0</v>
      </c>
      <c r="G28" s="71">
        <f t="shared" si="4"/>
        <v>0</v>
      </c>
      <c r="H28" s="72">
        <f t="shared" si="4"/>
        <v>0</v>
      </c>
      <c r="I28" s="74">
        <f t="shared" si="4"/>
        <v>0</v>
      </c>
      <c r="J28" s="71">
        <f t="shared" si="4"/>
        <v>0</v>
      </c>
      <c r="K28" s="72">
        <f t="shared" si="4"/>
        <v>0</v>
      </c>
      <c r="L28" s="74">
        <f t="shared" si="4"/>
        <v>0</v>
      </c>
      <c r="M28" s="71">
        <f t="shared" si="4"/>
        <v>0</v>
      </c>
      <c r="N28" s="72">
        <f t="shared" si="4"/>
        <v>0</v>
      </c>
    </row>
    <row r="31" spans="1:14">
      <c r="K31" s="380" t="s">
        <v>151</v>
      </c>
      <c r="L31" s="380"/>
      <c r="M31" s="380"/>
      <c r="N31" s="380"/>
    </row>
  </sheetData>
  <sheetProtection formatCells="0" formatColumns="0" formatRows="0" insertColumns="0" insertRows="0"/>
  <mergeCells count="6">
    <mergeCell ref="C4:N4"/>
    <mergeCell ref="C5:H5"/>
    <mergeCell ref="I5:N5"/>
    <mergeCell ref="K31:N31"/>
    <mergeCell ref="A4:A6"/>
    <mergeCell ref="B4:B6"/>
  </mergeCells>
  <pageMargins left="0.70866141732283505" right="0.70866141732283505" top="0.74803149606299202" bottom="0.74803149606299202" header="0.31496062992126" footer="0.31496062992126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workbookViewId="0">
      <selection activeCell="U19" sqref="U19"/>
    </sheetView>
  </sheetViews>
  <sheetFormatPr defaultColWidth="9.140625" defaultRowHeight="12.75"/>
  <cols>
    <col min="1" max="1" width="25.28515625" style="4" customWidth="1"/>
    <col min="2" max="2" width="7" style="36" customWidth="1"/>
    <col min="3" max="3" width="7.85546875" style="36" customWidth="1"/>
    <col min="4" max="4" width="5.140625" style="36" customWidth="1"/>
    <col min="5" max="5" width="6.85546875" style="36" customWidth="1"/>
    <col min="6" max="6" width="6.85546875" style="37" customWidth="1"/>
    <col min="7" max="7" width="5.140625" style="36" customWidth="1"/>
    <col min="8" max="9" width="5.7109375" style="36" customWidth="1"/>
    <col min="10" max="10" width="6" style="36" customWidth="1"/>
    <col min="11" max="11" width="7.140625" style="4" customWidth="1"/>
    <col min="12" max="12" width="6.7109375" style="4" customWidth="1"/>
    <col min="13" max="13" width="9.42578125" style="4" customWidth="1"/>
    <col min="14" max="16384" width="9.140625" style="4"/>
  </cols>
  <sheetData>
    <row r="1" spans="1:13" ht="14.25">
      <c r="A1" s="273" t="s">
        <v>1799</v>
      </c>
      <c r="B1" s="273"/>
      <c r="C1" s="273"/>
      <c r="D1" s="273"/>
      <c r="E1" s="273"/>
      <c r="F1" s="273"/>
      <c r="G1" s="273"/>
      <c r="H1" s="273"/>
      <c r="I1" s="273"/>
      <c r="J1" s="273"/>
    </row>
    <row r="2" spans="1:13" ht="15.75">
      <c r="A2" s="38" t="s">
        <v>55</v>
      </c>
      <c r="D2" s="375" t="s">
        <v>1855</v>
      </c>
      <c r="E2" s="375"/>
      <c r="F2" s="375"/>
      <c r="G2" s="375"/>
      <c r="H2" s="375"/>
      <c r="I2" s="375"/>
      <c r="J2" s="58"/>
    </row>
    <row r="3" spans="1:13">
      <c r="B3" s="40"/>
      <c r="C3" s="40"/>
      <c r="D3" s="40"/>
      <c r="E3" s="40"/>
      <c r="F3" s="41"/>
      <c r="G3" s="40"/>
      <c r="H3" s="40"/>
      <c r="I3" s="40"/>
      <c r="J3" s="40"/>
    </row>
    <row r="4" spans="1:13" ht="54" customHeight="1">
      <c r="A4" s="42" t="s">
        <v>152</v>
      </c>
      <c r="B4" s="43"/>
      <c r="C4" s="43"/>
      <c r="D4" s="43"/>
      <c r="E4" s="43"/>
      <c r="F4" s="43"/>
      <c r="G4" s="43"/>
      <c r="H4" s="43"/>
      <c r="I4" s="43"/>
      <c r="J4" s="43"/>
    </row>
    <row r="5" spans="1:13">
      <c r="A5" s="42">
        <v>22</v>
      </c>
      <c r="M5" s="5"/>
    </row>
    <row r="6" spans="1:13">
      <c r="M6" s="5" t="s">
        <v>153</v>
      </c>
    </row>
    <row r="7" spans="1:13" ht="41.25" customHeight="1">
      <c r="A7" s="379" t="s">
        <v>154</v>
      </c>
      <c r="B7" s="381" t="s">
        <v>59</v>
      </c>
      <c r="C7" s="381"/>
      <c r="D7" s="381"/>
      <c r="E7" s="381"/>
      <c r="F7" s="381"/>
      <c r="G7" s="381"/>
      <c r="H7" s="381"/>
      <c r="I7" s="381"/>
      <c r="J7" s="381"/>
      <c r="K7" s="381" t="s">
        <v>60</v>
      </c>
      <c r="L7" s="381"/>
      <c r="M7" s="381"/>
    </row>
    <row r="8" spans="1:13" ht="33" customHeight="1">
      <c r="A8" s="379"/>
      <c r="B8" s="44" t="s">
        <v>155</v>
      </c>
      <c r="C8" s="44" t="s">
        <v>63</v>
      </c>
      <c r="D8" s="44" t="s">
        <v>73</v>
      </c>
      <c r="E8" s="44" t="s">
        <v>156</v>
      </c>
      <c r="F8" s="44" t="s">
        <v>63</v>
      </c>
      <c r="G8" s="44" t="s">
        <v>73</v>
      </c>
      <c r="H8" s="44" t="s">
        <v>157</v>
      </c>
      <c r="I8" s="44" t="s">
        <v>63</v>
      </c>
      <c r="J8" s="59" t="s">
        <v>73</v>
      </c>
      <c r="K8" s="44" t="s">
        <v>155</v>
      </c>
      <c r="L8" s="44" t="s">
        <v>158</v>
      </c>
      <c r="M8" s="44" t="s">
        <v>159</v>
      </c>
    </row>
    <row r="9" spans="1:13">
      <c r="A9" s="45" t="s">
        <v>7</v>
      </c>
      <c r="B9" s="46"/>
      <c r="C9" s="46"/>
      <c r="D9" s="47">
        <f>B9-C9</f>
        <v>0</v>
      </c>
      <c r="E9" s="48"/>
      <c r="F9" s="49"/>
      <c r="G9" s="47">
        <f t="shared" ref="G9:G19" si="0">E9-F9</f>
        <v>0</v>
      </c>
      <c r="H9" s="48"/>
      <c r="I9" s="48"/>
      <c r="J9" s="47">
        <f>H9-I9</f>
        <v>0</v>
      </c>
      <c r="K9" s="48"/>
      <c r="L9" s="49"/>
      <c r="M9" s="48"/>
    </row>
    <row r="10" spans="1:13">
      <c r="A10" s="50" t="s">
        <v>160</v>
      </c>
      <c r="B10" s="46"/>
      <c r="C10" s="46"/>
      <c r="D10" s="47">
        <f t="shared" ref="D10:D19" si="1">B10-C10</f>
        <v>0</v>
      </c>
      <c r="E10" s="48">
        <v>6</v>
      </c>
      <c r="F10" s="49">
        <v>2</v>
      </c>
      <c r="G10" s="47">
        <f t="shared" si="0"/>
        <v>4</v>
      </c>
      <c r="H10" s="48">
        <v>5</v>
      </c>
      <c r="I10" s="48">
        <v>2</v>
      </c>
      <c r="J10" s="47">
        <f t="shared" ref="J10:J19" si="2">H10-I10</f>
        <v>3</v>
      </c>
      <c r="K10" s="48"/>
      <c r="L10" s="49"/>
      <c r="M10" s="48"/>
    </row>
    <row r="11" spans="1:13">
      <c r="A11" s="50"/>
      <c r="B11" s="46">
        <v>5</v>
      </c>
      <c r="C11" s="46">
        <v>4</v>
      </c>
      <c r="D11" s="47">
        <f t="shared" si="1"/>
        <v>1</v>
      </c>
      <c r="E11" s="48">
        <v>7</v>
      </c>
      <c r="F11" s="49">
        <v>7</v>
      </c>
      <c r="G11" s="47">
        <f t="shared" si="0"/>
        <v>0</v>
      </c>
      <c r="H11" s="48"/>
      <c r="I11" s="48"/>
      <c r="J11" s="47">
        <f t="shared" si="2"/>
        <v>0</v>
      </c>
      <c r="K11" s="48"/>
      <c r="L11" s="49"/>
      <c r="M11" s="48"/>
    </row>
    <row r="12" spans="1:13">
      <c r="A12" s="50"/>
      <c r="B12" s="46"/>
      <c r="C12" s="46"/>
      <c r="D12" s="47">
        <f t="shared" si="1"/>
        <v>0</v>
      </c>
      <c r="E12" s="48"/>
      <c r="F12" s="49"/>
      <c r="G12" s="47">
        <f t="shared" si="0"/>
        <v>0</v>
      </c>
      <c r="H12" s="48"/>
      <c r="I12" s="48"/>
      <c r="J12" s="47">
        <f t="shared" si="2"/>
        <v>0</v>
      </c>
      <c r="K12" s="48"/>
      <c r="L12" s="49"/>
      <c r="M12" s="48"/>
    </row>
    <row r="13" spans="1:13">
      <c r="A13" s="50"/>
      <c r="B13" s="46"/>
      <c r="C13" s="46"/>
      <c r="D13" s="47">
        <f t="shared" si="1"/>
        <v>0</v>
      </c>
      <c r="E13" s="48"/>
      <c r="F13" s="49"/>
      <c r="G13" s="47">
        <f t="shared" si="0"/>
        <v>0</v>
      </c>
      <c r="H13" s="48"/>
      <c r="I13" s="48"/>
      <c r="J13" s="47">
        <f t="shared" si="2"/>
        <v>0</v>
      </c>
      <c r="K13" s="48"/>
      <c r="L13" s="49"/>
      <c r="M13" s="48"/>
    </row>
    <row r="14" spans="1:13">
      <c r="A14" s="50"/>
      <c r="B14" s="46"/>
      <c r="C14" s="46"/>
      <c r="D14" s="47">
        <f t="shared" si="1"/>
        <v>0</v>
      </c>
      <c r="E14" s="48"/>
      <c r="F14" s="49"/>
      <c r="G14" s="47">
        <f t="shared" si="0"/>
        <v>0</v>
      </c>
      <c r="H14" s="48"/>
      <c r="I14" s="48"/>
      <c r="J14" s="47">
        <f t="shared" si="2"/>
        <v>0</v>
      </c>
      <c r="K14" s="48"/>
      <c r="L14" s="49"/>
      <c r="M14" s="48"/>
    </row>
    <row r="15" spans="1:13">
      <c r="A15" s="51"/>
      <c r="B15" s="46"/>
      <c r="C15" s="46"/>
      <c r="D15" s="47">
        <f t="shared" si="1"/>
        <v>0</v>
      </c>
      <c r="E15" s="48"/>
      <c r="F15" s="49"/>
      <c r="G15" s="47">
        <f t="shared" si="0"/>
        <v>0</v>
      </c>
      <c r="H15" s="48"/>
      <c r="I15" s="48"/>
      <c r="J15" s="47">
        <f t="shared" si="2"/>
        <v>0</v>
      </c>
      <c r="K15" s="48"/>
      <c r="L15" s="49"/>
      <c r="M15" s="48"/>
    </row>
    <row r="16" spans="1:13">
      <c r="A16" s="51"/>
      <c r="B16" s="46"/>
      <c r="C16" s="46"/>
      <c r="D16" s="47">
        <f t="shared" si="1"/>
        <v>0</v>
      </c>
      <c r="E16" s="48"/>
      <c r="F16" s="49"/>
      <c r="G16" s="47">
        <f t="shared" si="0"/>
        <v>0</v>
      </c>
      <c r="H16" s="48"/>
      <c r="I16" s="48"/>
      <c r="J16" s="47">
        <f t="shared" si="2"/>
        <v>0</v>
      </c>
      <c r="K16" s="48"/>
      <c r="L16" s="49"/>
      <c r="M16" s="48"/>
    </row>
    <row r="17" spans="1:13">
      <c r="A17" s="51"/>
      <c r="B17" s="46"/>
      <c r="C17" s="46"/>
      <c r="D17" s="47">
        <f t="shared" si="1"/>
        <v>0</v>
      </c>
      <c r="E17" s="48"/>
      <c r="F17" s="49"/>
      <c r="G17" s="47">
        <f t="shared" si="0"/>
        <v>0</v>
      </c>
      <c r="H17" s="48"/>
      <c r="I17" s="48"/>
      <c r="J17" s="47">
        <f t="shared" si="2"/>
        <v>0</v>
      </c>
      <c r="K17" s="48"/>
      <c r="L17" s="49"/>
      <c r="M17" s="48"/>
    </row>
    <row r="18" spans="1:13" s="35" customFormat="1">
      <c r="A18" s="52"/>
      <c r="B18" s="46"/>
      <c r="C18" s="46"/>
      <c r="D18" s="47">
        <f t="shared" si="1"/>
        <v>0</v>
      </c>
      <c r="E18" s="48"/>
      <c r="F18" s="49"/>
      <c r="G18" s="47">
        <f t="shared" si="0"/>
        <v>0</v>
      </c>
      <c r="H18" s="48"/>
      <c r="I18" s="48"/>
      <c r="J18" s="47">
        <f t="shared" si="2"/>
        <v>0</v>
      </c>
      <c r="K18" s="48"/>
      <c r="L18" s="49"/>
      <c r="M18" s="48"/>
    </row>
    <row r="19" spans="1:13" s="35" customFormat="1" ht="14.25">
      <c r="A19" s="53" t="s">
        <v>122</v>
      </c>
      <c r="B19" s="54">
        <f>SUM(B9:B18)</f>
        <v>5</v>
      </c>
      <c r="C19" s="54">
        <f>SUM(C9:C18)</f>
        <v>4</v>
      </c>
      <c r="D19" s="55">
        <f t="shared" si="1"/>
        <v>1</v>
      </c>
      <c r="E19" s="54">
        <f>SUM(E9:E18)</f>
        <v>13</v>
      </c>
      <c r="F19" s="54">
        <f>SUM(F9:F18)</f>
        <v>9</v>
      </c>
      <c r="G19" s="55">
        <f t="shared" si="0"/>
        <v>4</v>
      </c>
      <c r="H19" s="54">
        <f>SUM(H9:H18)</f>
        <v>5</v>
      </c>
      <c r="I19" s="54">
        <f>SUM(I9:I18)</f>
        <v>2</v>
      </c>
      <c r="J19" s="55">
        <f t="shared" si="2"/>
        <v>3</v>
      </c>
      <c r="K19" s="54">
        <f>SUM(K9:K18)</f>
        <v>0</v>
      </c>
      <c r="L19" s="54">
        <f>SUM(L9:L18)</f>
        <v>0</v>
      </c>
      <c r="M19" s="54">
        <f>SUM(M9:M18)</f>
        <v>0</v>
      </c>
    </row>
    <row r="20" spans="1:13">
      <c r="A20" s="382"/>
      <c r="B20" s="382"/>
      <c r="C20" s="382"/>
      <c r="D20" s="382"/>
      <c r="E20" s="382"/>
      <c r="F20" s="382"/>
      <c r="G20" s="382"/>
      <c r="H20" s="382"/>
      <c r="I20" s="382"/>
      <c r="J20" s="382"/>
      <c r="K20" s="382"/>
      <c r="L20" s="382"/>
      <c r="M20" s="382"/>
    </row>
    <row r="21" spans="1:13">
      <c r="A21" s="56"/>
      <c r="C21" s="57"/>
      <c r="K21" s="56"/>
      <c r="L21" s="56"/>
      <c r="M21" s="56"/>
    </row>
    <row r="22" spans="1:13">
      <c r="K22" s="383"/>
      <c r="L22" s="383"/>
      <c r="M22" s="383"/>
    </row>
  </sheetData>
  <sheetProtection formatCells="0" formatColumns="0" formatRows="0" insertColumns="0" insertRows="0"/>
  <mergeCells count="6">
    <mergeCell ref="D2:I2"/>
    <mergeCell ref="B7:J7"/>
    <mergeCell ref="K7:M7"/>
    <mergeCell ref="A20:M20"/>
    <mergeCell ref="K22:M22"/>
    <mergeCell ref="A7:A8"/>
  </mergeCells>
  <pageMargins left="0.74803149606299202" right="0.74803149606299202" top="0.98425196850393704" bottom="0.98425196850393704" header="0.511811023622047" footer="0.511811023622047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8"/>
  <sheetViews>
    <sheetView workbookViewId="0">
      <selection activeCell="S17" sqref="S17"/>
    </sheetView>
  </sheetViews>
  <sheetFormatPr defaultColWidth="9.140625" defaultRowHeight="12.75"/>
  <cols>
    <col min="1" max="1" width="47.7109375" style="24" customWidth="1"/>
    <col min="2" max="2" width="14.85546875" style="24" customWidth="1"/>
    <col min="3" max="3" width="10.28515625" style="24" customWidth="1"/>
    <col min="4" max="5" width="9.140625" style="24"/>
    <col min="6" max="6" width="12.85546875" style="24" customWidth="1"/>
    <col min="7" max="7" width="11" style="24" customWidth="1"/>
    <col min="8" max="8" width="17.5703125" style="24" customWidth="1"/>
    <col min="9" max="9" width="18.28515625" style="24" customWidth="1"/>
    <col min="10" max="10" width="13" style="24" customWidth="1"/>
    <col min="11" max="11" width="13.5703125" style="24" customWidth="1"/>
    <col min="12" max="16384" width="9.140625" style="24"/>
  </cols>
  <sheetData>
    <row r="1" spans="1:11" ht="15.75">
      <c r="A1" s="25" t="s">
        <v>161</v>
      </c>
      <c r="B1" s="384" t="s">
        <v>1855</v>
      </c>
      <c r="C1" s="384"/>
      <c r="D1" s="384"/>
      <c r="E1" s="384"/>
    </row>
    <row r="2" spans="1:11">
      <c r="A2" s="26"/>
      <c r="B2" s="26"/>
      <c r="C2" s="26"/>
      <c r="D2" s="26"/>
      <c r="E2" s="26"/>
    </row>
    <row r="3" spans="1:11">
      <c r="A3" s="26"/>
      <c r="B3" s="26"/>
      <c r="C3" s="26"/>
      <c r="D3" s="26"/>
      <c r="E3" s="26"/>
    </row>
    <row r="4" spans="1:11" ht="15.75">
      <c r="A4" s="27" t="s">
        <v>1801</v>
      </c>
      <c r="B4" s="26"/>
      <c r="C4" s="28"/>
      <c r="D4" s="26"/>
      <c r="E4" s="26"/>
    </row>
    <row r="5" spans="1:11">
      <c r="I5" s="32" t="s">
        <v>162</v>
      </c>
    </row>
    <row r="6" spans="1:11" ht="127.5">
      <c r="A6" s="29"/>
      <c r="B6" s="30" t="s">
        <v>163</v>
      </c>
      <c r="C6" s="30" t="s">
        <v>63</v>
      </c>
      <c r="D6" s="30" t="s">
        <v>64</v>
      </c>
      <c r="E6" s="30" t="s">
        <v>164</v>
      </c>
      <c r="F6" s="30" t="s">
        <v>165</v>
      </c>
      <c r="G6" s="31" t="s">
        <v>166</v>
      </c>
      <c r="H6" s="30" t="s">
        <v>167</v>
      </c>
      <c r="I6" s="30" t="s">
        <v>168</v>
      </c>
      <c r="J6" s="33" t="s">
        <v>169</v>
      </c>
      <c r="K6" s="34" t="s">
        <v>170</v>
      </c>
    </row>
    <row r="7" spans="1:11" ht="9.75" customHeight="1">
      <c r="A7" s="29"/>
      <c r="B7" s="29"/>
      <c r="C7" s="29"/>
      <c r="D7" s="29"/>
      <c r="E7" s="29"/>
      <c r="F7" s="29"/>
      <c r="G7" s="29"/>
      <c r="H7" s="29"/>
      <c r="I7" s="29"/>
      <c r="J7" s="29"/>
      <c r="K7" s="29"/>
    </row>
    <row r="8" spans="1:11">
      <c r="A8" s="29" t="s">
        <v>171</v>
      </c>
      <c r="B8" s="29">
        <f>'ЗДР.РАД. И САРАД.'!I36</f>
        <v>17</v>
      </c>
      <c r="C8" s="29">
        <f>IF('ЗДР.РАД. И САРАД.'!J17&gt;='ЗДР.РАД. И САРАД.'!K17,'ЗДР.РАД. И САРАД.'!K36-'ЗДР.РАД. И САРАД.'!K17,IF(('ЗДР.РАД. И САРАД.'!I17+'ЗДР.РАД. И САРАД.'!J17)&lt;='ЗДР.РАД. И САРАД.'!K17,'ЗДР.РАД. И САРАД.'!K36-('ЗДР.РАД. И САРАД.'!K17-'ЗДР.РАД. И САРАД.'!I17),'ЗДР.РАД. И САРАД.'!K36-'ЗДР.РАД. И САРАД.'!J17))</f>
        <v>14</v>
      </c>
      <c r="D8" s="29">
        <f>B8-C8</f>
        <v>3</v>
      </c>
      <c r="E8" s="29"/>
      <c r="F8" s="29">
        <f>'ЗДР.РАД. И САРАД.'!X36</f>
        <v>0</v>
      </c>
      <c r="G8" s="29">
        <f>SUM(B8,E8,F8)</f>
        <v>17</v>
      </c>
      <c r="H8" s="29">
        <v>1</v>
      </c>
      <c r="I8" s="29">
        <v>2</v>
      </c>
      <c r="J8" s="29">
        <v>3</v>
      </c>
      <c r="K8" s="29">
        <f>SUM(B8,J8)</f>
        <v>20</v>
      </c>
    </row>
    <row r="9" spans="1:11">
      <c r="A9" s="29" t="s">
        <v>172</v>
      </c>
      <c r="B9" s="29">
        <f>СТОМАТОЛОГИЈА!E15</f>
        <v>2</v>
      </c>
      <c r="C9" s="29">
        <f>СТОМАТОЛОГИЈА!F15</f>
        <v>2</v>
      </c>
      <c r="D9" s="29">
        <f>B9-C9</f>
        <v>0</v>
      </c>
      <c r="E9" s="29"/>
      <c r="F9" s="29">
        <f>СТОМАТОЛОГИЈА!N15</f>
        <v>0</v>
      </c>
      <c r="G9" s="29">
        <f t="shared" ref="G9:G18" si="0">SUM(B9,E9,F9)</f>
        <v>2</v>
      </c>
      <c r="H9" s="29"/>
      <c r="I9" s="29"/>
      <c r="J9" s="29"/>
      <c r="K9" s="29">
        <f t="shared" ref="K9:K18" si="1">SUM(B9,J9)</f>
        <v>2</v>
      </c>
    </row>
    <row r="10" spans="1:11">
      <c r="A10" s="29" t="s">
        <v>173</v>
      </c>
      <c r="B10" s="29">
        <f>'ЗДР.РАД. И САРАД.'!J36</f>
        <v>0</v>
      </c>
      <c r="C10" s="29">
        <f>IF('ЗДР.РАД. И САРАД.'!I17+'ЗДР.РАД. И САРАД.'!J17&lt;='ЗДР.РАД. И САРАД.'!K17,'ЗДР.РАД. И САРАД.'!K17-'ЗДР.РАД. И САРАД.'!I17,IF('ЗДР.РАД. И САРАД.'!J17&gt;'ЗДР.РАД. И САРАД.'!K17,'ЗДР.РАД. И САРАД.'!K17,'ЗДР.РАД. И САРАД.'!J17))</f>
        <v>0</v>
      </c>
      <c r="D10" s="29">
        <f t="shared" ref="D10:D18" si="2">B10-C10</f>
        <v>0</v>
      </c>
      <c r="E10" s="29">
        <f>АПОТЕКА!C28</f>
        <v>0</v>
      </c>
      <c r="F10" s="29"/>
      <c r="G10" s="29">
        <f t="shared" si="0"/>
        <v>0</v>
      </c>
      <c r="H10" s="29"/>
      <c r="I10" s="29"/>
      <c r="J10" s="29"/>
      <c r="K10" s="29">
        <f t="shared" si="1"/>
        <v>0</v>
      </c>
    </row>
    <row r="11" spans="1:11">
      <c r="A11" s="29" t="s">
        <v>174</v>
      </c>
      <c r="B11" s="29">
        <f>'ЗДР.РАД. И САРАД.'!O36</f>
        <v>42</v>
      </c>
      <c r="C11" s="29">
        <f>'ЗДР.РАД. И САРАД.'!P36</f>
        <v>27</v>
      </c>
      <c r="D11" s="29">
        <f t="shared" si="2"/>
        <v>15</v>
      </c>
      <c r="E11" s="29"/>
      <c r="F11" s="29">
        <f>'ЗДР.РАД. И САРАД.'!Y36</f>
        <v>0</v>
      </c>
      <c r="G11" s="29">
        <f t="shared" si="0"/>
        <v>42</v>
      </c>
      <c r="H11" s="29">
        <v>2</v>
      </c>
      <c r="I11" s="29">
        <v>3</v>
      </c>
      <c r="J11" s="29">
        <v>3</v>
      </c>
      <c r="K11" s="29">
        <f t="shared" si="1"/>
        <v>45</v>
      </c>
    </row>
    <row r="12" spans="1:11">
      <c r="A12" s="29" t="s">
        <v>175</v>
      </c>
      <c r="B12" s="29">
        <f>СТОМАТОЛОГИЈА!H15</f>
        <v>1</v>
      </c>
      <c r="C12" s="29">
        <f>СТОМАТОЛОГИЈА!J15</f>
        <v>2</v>
      </c>
      <c r="D12" s="29">
        <f t="shared" si="2"/>
        <v>-1</v>
      </c>
      <c r="E12" s="29"/>
      <c r="F12" s="29">
        <f>СТОМАТОЛОГИЈА!O15</f>
        <v>0</v>
      </c>
      <c r="G12" s="29">
        <f t="shared" si="0"/>
        <v>1</v>
      </c>
      <c r="H12" s="29"/>
      <c r="I12" s="29">
        <v>1</v>
      </c>
      <c r="J12" s="29">
        <v>1</v>
      </c>
      <c r="K12" s="29">
        <f t="shared" si="1"/>
        <v>2</v>
      </c>
    </row>
    <row r="13" spans="1:11">
      <c r="A13" s="29" t="s">
        <v>176</v>
      </c>
      <c r="B13" s="29">
        <f>СТОМАТОЛОГИЈА!I15</f>
        <v>0</v>
      </c>
      <c r="C13" s="29">
        <f>СТОМАТОЛОГИЈА!K15</f>
        <v>0</v>
      </c>
      <c r="D13" s="29">
        <f t="shared" si="2"/>
        <v>0</v>
      </c>
      <c r="E13" s="29"/>
      <c r="F13" s="29">
        <f>СТОМАТОЛОГИЈА!P15</f>
        <v>0</v>
      </c>
      <c r="G13" s="29">
        <f t="shared" si="0"/>
        <v>0</v>
      </c>
      <c r="H13" s="29"/>
      <c r="I13" s="29"/>
      <c r="J13" s="29"/>
      <c r="K13" s="29">
        <f t="shared" si="1"/>
        <v>0</v>
      </c>
    </row>
    <row r="14" spans="1:11">
      <c r="A14" s="29" t="s">
        <v>177</v>
      </c>
      <c r="B14" s="29"/>
      <c r="C14" s="29"/>
      <c r="D14" s="29">
        <f t="shared" si="2"/>
        <v>0</v>
      </c>
      <c r="E14" s="29">
        <f>АПОТЕКА!F28</f>
        <v>0</v>
      </c>
      <c r="F14" s="29"/>
      <c r="G14" s="29">
        <f t="shared" si="0"/>
        <v>0</v>
      </c>
      <c r="H14" s="29"/>
      <c r="I14" s="29"/>
      <c r="J14" s="29"/>
      <c r="K14" s="29">
        <f t="shared" si="1"/>
        <v>0</v>
      </c>
    </row>
    <row r="15" spans="1:11">
      <c r="A15" s="29" t="s">
        <v>178</v>
      </c>
      <c r="B15" s="29">
        <f>'ЗДР.РАД. И САРАД.'!U36</f>
        <v>0</v>
      </c>
      <c r="C15" s="29">
        <f>'ЗДР.РАД. И САРАД.'!V36</f>
        <v>0</v>
      </c>
      <c r="D15" s="29">
        <f t="shared" si="2"/>
        <v>0</v>
      </c>
      <c r="E15" s="29"/>
      <c r="F15" s="29">
        <f>'ЗДР.РАД. И САРАД.'!Z36</f>
        <v>0</v>
      </c>
      <c r="G15" s="29">
        <f t="shared" si="0"/>
        <v>0</v>
      </c>
      <c r="H15" s="29"/>
      <c r="I15" s="29"/>
      <c r="J15" s="29"/>
      <c r="K15" s="29">
        <f t="shared" si="1"/>
        <v>0</v>
      </c>
    </row>
    <row r="16" spans="1:11">
      <c r="A16" s="29" t="s">
        <v>179</v>
      </c>
      <c r="B16" s="29">
        <f>НЕМЕД.РАДНИЦИ!B19</f>
        <v>5</v>
      </c>
      <c r="C16" s="29">
        <f>НЕМЕД.РАДНИЦИ!C19</f>
        <v>4</v>
      </c>
      <c r="D16" s="29">
        <f t="shared" si="2"/>
        <v>1</v>
      </c>
      <c r="E16" s="29">
        <f>АПОТЕКА!I28</f>
        <v>0</v>
      </c>
      <c r="F16" s="29">
        <f>НЕМЕД.РАДНИЦИ!K19</f>
        <v>0</v>
      </c>
      <c r="G16" s="29">
        <f t="shared" si="0"/>
        <v>5</v>
      </c>
      <c r="H16" s="29"/>
      <c r="I16" s="29">
        <v>1</v>
      </c>
      <c r="J16" s="29"/>
      <c r="K16" s="29">
        <f t="shared" si="1"/>
        <v>5</v>
      </c>
    </row>
    <row r="17" spans="1:11">
      <c r="A17" s="29" t="s">
        <v>180</v>
      </c>
      <c r="B17" s="29">
        <f>НЕМЕД.РАДНИЦИ!E19+НЕМЕД.РАДНИЦИ!H19</f>
        <v>18</v>
      </c>
      <c r="C17" s="29">
        <f>НЕМЕД.РАДНИЦИ!F19+НЕМЕД.РАДНИЦИ!I19</f>
        <v>11</v>
      </c>
      <c r="D17" s="29">
        <f t="shared" si="2"/>
        <v>7</v>
      </c>
      <c r="E17" s="29">
        <f>АПОТЕКА!L28</f>
        <v>0</v>
      </c>
      <c r="F17" s="29">
        <f>НЕМЕД.РАДНИЦИ!L19+НЕМЕД.РАДНИЦИ!M19</f>
        <v>0</v>
      </c>
      <c r="G17" s="29">
        <f t="shared" si="0"/>
        <v>18</v>
      </c>
      <c r="H17" s="29">
        <v>2</v>
      </c>
      <c r="I17" s="29">
        <v>2</v>
      </c>
      <c r="J17" s="29">
        <v>2</v>
      </c>
      <c r="K17" s="29">
        <f t="shared" si="1"/>
        <v>20</v>
      </c>
    </row>
    <row r="18" spans="1:11">
      <c r="A18" s="29" t="s">
        <v>122</v>
      </c>
      <c r="B18" s="29">
        <f>SUM(B8:B17)</f>
        <v>85</v>
      </c>
      <c r="C18" s="29">
        <f>SUM(C8:C17)</f>
        <v>60</v>
      </c>
      <c r="D18" s="29">
        <f t="shared" si="2"/>
        <v>25</v>
      </c>
      <c r="E18" s="29">
        <f>SUM(E8:E17)</f>
        <v>0</v>
      </c>
      <c r="F18" s="29">
        <f>SUM(F8:F17)</f>
        <v>0</v>
      </c>
      <c r="G18" s="29">
        <f t="shared" si="0"/>
        <v>85</v>
      </c>
      <c r="H18" s="29">
        <f>SUM(H8:H17)</f>
        <v>5</v>
      </c>
      <c r="I18" s="29">
        <f>SUM(I8:I17)</f>
        <v>9</v>
      </c>
      <c r="J18" s="29">
        <v>9</v>
      </c>
      <c r="K18" s="29">
        <f t="shared" si="1"/>
        <v>94</v>
      </c>
    </row>
  </sheetData>
  <mergeCells count="1">
    <mergeCell ref="B1:E1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979"/>
  <sheetViews>
    <sheetView tabSelected="1" topLeftCell="A707" zoomScaleNormal="100" workbookViewId="0">
      <selection activeCell="I774" sqref="I774"/>
    </sheetView>
  </sheetViews>
  <sheetFormatPr defaultColWidth="9.140625" defaultRowHeight="12.75"/>
  <cols>
    <col min="1" max="1" width="8.5703125" customWidth="1"/>
    <col min="2" max="2" width="11" customWidth="1"/>
    <col min="3" max="3" width="9.28515625" style="157" customWidth="1"/>
    <col min="4" max="4" width="8.28515625" style="157" customWidth="1"/>
    <col min="5" max="5" width="10.28515625" style="157" customWidth="1"/>
    <col min="6" max="6" width="73.140625" style="151" customWidth="1"/>
    <col min="7" max="7" width="13.85546875" style="314" customWidth="1"/>
    <col min="8" max="8" width="13.28515625" customWidth="1"/>
    <col min="9" max="9" width="9.7109375" style="328" customWidth="1"/>
    <col min="10" max="10" width="46.85546875" style="151" customWidth="1"/>
  </cols>
  <sheetData>
    <row r="1" spans="1:10" s="21" customFormat="1" ht="38.25" customHeight="1">
      <c r="A1" s="158" t="s">
        <v>1390</v>
      </c>
      <c r="B1" s="158" t="s">
        <v>1767</v>
      </c>
      <c r="C1" s="164" t="s">
        <v>1766</v>
      </c>
      <c r="D1" s="164" t="s">
        <v>1769</v>
      </c>
      <c r="E1" s="164" t="s">
        <v>1768</v>
      </c>
      <c r="F1" s="158" t="s">
        <v>181</v>
      </c>
      <c r="G1" s="301" t="s">
        <v>1802</v>
      </c>
      <c r="H1" s="284" t="s">
        <v>1803</v>
      </c>
      <c r="I1" s="324"/>
      <c r="J1" s="158" t="s">
        <v>1396</v>
      </c>
    </row>
    <row r="2" spans="1:10" s="21" customFormat="1">
      <c r="A2" s="153" t="s">
        <v>1391</v>
      </c>
      <c r="B2" s="153"/>
      <c r="C2" s="196"/>
      <c r="D2" s="196"/>
      <c r="E2" s="222"/>
      <c r="F2" s="223"/>
      <c r="G2" s="302"/>
      <c r="H2" s="193"/>
      <c r="I2" s="325"/>
      <c r="J2" s="192"/>
    </row>
    <row r="3" spans="1:10" ht="14.1" customHeight="1">
      <c r="A3" s="151"/>
      <c r="B3" s="159" t="s">
        <v>182</v>
      </c>
      <c r="C3" s="160"/>
      <c r="D3" s="160"/>
      <c r="E3" s="160"/>
      <c r="F3" s="159"/>
      <c r="G3" s="303">
        <f>G4+G5+G9+G12+G13</f>
        <v>1779</v>
      </c>
      <c r="H3" s="303">
        <f>H4+H5+H9+H12+H13</f>
        <v>452</v>
      </c>
      <c r="I3" s="327">
        <f>H3/G3</f>
        <v>0.25407532321528947</v>
      </c>
    </row>
    <row r="4" spans="1:10">
      <c r="A4" s="151"/>
      <c r="B4" s="151"/>
      <c r="C4" s="165" t="s">
        <v>1417</v>
      </c>
      <c r="D4" s="165"/>
      <c r="E4" s="224"/>
      <c r="F4" s="178" t="s">
        <v>1645</v>
      </c>
      <c r="G4" s="304">
        <v>430</v>
      </c>
      <c r="H4" s="168">
        <v>121</v>
      </c>
      <c r="I4" s="327">
        <f>H4/G4</f>
        <v>0.28139534883720929</v>
      </c>
      <c r="J4" s="151" t="s">
        <v>1765</v>
      </c>
    </row>
    <row r="5" spans="1:10">
      <c r="A5" s="151"/>
      <c r="B5" s="151"/>
      <c r="C5" s="197" t="s">
        <v>1416</v>
      </c>
      <c r="D5" s="197"/>
      <c r="E5" s="200"/>
      <c r="F5" s="177" t="s">
        <v>1674</v>
      </c>
      <c r="G5" s="298">
        <f>SUM(G6:G8)</f>
        <v>273</v>
      </c>
      <c r="H5" s="166">
        <f>SUM(H6:H8)</f>
        <v>107</v>
      </c>
      <c r="I5" s="327">
        <f t="shared" ref="I5:I41" si="0">H5/G5</f>
        <v>0.39194139194139194</v>
      </c>
    </row>
    <row r="6" spans="1:10">
      <c r="A6" s="151"/>
      <c r="B6" s="151"/>
      <c r="C6" s="165"/>
      <c r="D6" s="168" t="s">
        <v>1416</v>
      </c>
      <c r="E6" s="224"/>
      <c r="F6" s="178" t="s">
        <v>183</v>
      </c>
      <c r="G6" s="304">
        <v>124</v>
      </c>
      <c r="H6" s="168">
        <v>57</v>
      </c>
      <c r="I6" s="327">
        <f t="shared" si="0"/>
        <v>0.45967741935483869</v>
      </c>
    </row>
    <row r="7" spans="1:10">
      <c r="A7" s="151"/>
      <c r="B7" s="151"/>
      <c r="C7" s="165"/>
      <c r="D7" s="168" t="s">
        <v>1416</v>
      </c>
      <c r="E7" s="224"/>
      <c r="F7" s="178" t="s">
        <v>184</v>
      </c>
      <c r="G7" s="304">
        <v>86</v>
      </c>
      <c r="H7" s="168">
        <v>50</v>
      </c>
      <c r="I7" s="327">
        <f t="shared" si="0"/>
        <v>0.58139534883720934</v>
      </c>
    </row>
    <row r="8" spans="1:10">
      <c r="A8" s="151"/>
      <c r="B8" s="151"/>
      <c r="C8" s="165"/>
      <c r="D8" s="168" t="s">
        <v>1416</v>
      </c>
      <c r="E8" s="224"/>
      <c r="F8" s="178" t="s">
        <v>185</v>
      </c>
      <c r="G8" s="304">
        <v>63</v>
      </c>
      <c r="H8" s="168"/>
      <c r="I8" s="327">
        <f t="shared" si="0"/>
        <v>0</v>
      </c>
    </row>
    <row r="9" spans="1:10">
      <c r="A9" s="151"/>
      <c r="B9" s="151"/>
      <c r="C9" s="197" t="s">
        <v>236</v>
      </c>
      <c r="D9" s="197"/>
      <c r="E9" s="200"/>
      <c r="F9" s="177" t="s">
        <v>186</v>
      </c>
      <c r="G9" s="298">
        <f>SUM(G10:G11)</f>
        <v>23</v>
      </c>
      <c r="H9" s="166">
        <f>SUM(H10:H11)</f>
        <v>10</v>
      </c>
      <c r="I9" s="327">
        <f t="shared" si="0"/>
        <v>0.43478260869565216</v>
      </c>
    </row>
    <row r="10" spans="1:10">
      <c r="A10" s="151"/>
      <c r="B10" s="151"/>
      <c r="C10" s="165"/>
      <c r="D10" s="168" t="s">
        <v>236</v>
      </c>
      <c r="E10" s="224"/>
      <c r="F10" s="178" t="s">
        <v>187</v>
      </c>
      <c r="G10" s="304">
        <v>15</v>
      </c>
      <c r="H10" s="168">
        <v>5</v>
      </c>
      <c r="I10" s="327">
        <f t="shared" si="0"/>
        <v>0.33333333333333331</v>
      </c>
    </row>
    <row r="11" spans="1:10">
      <c r="A11" s="151"/>
      <c r="B11" s="151"/>
      <c r="C11" s="165"/>
      <c r="D11" s="168" t="s">
        <v>236</v>
      </c>
      <c r="E11" s="224"/>
      <c r="F11" s="178" t="s">
        <v>188</v>
      </c>
      <c r="G11" s="304">
        <v>8</v>
      </c>
      <c r="H11" s="168">
        <v>5</v>
      </c>
      <c r="I11" s="327">
        <f t="shared" si="0"/>
        <v>0.625</v>
      </c>
    </row>
    <row r="12" spans="1:10" ht="25.5">
      <c r="A12" s="151"/>
      <c r="B12" s="151"/>
      <c r="C12" s="165" t="s">
        <v>243</v>
      </c>
      <c r="D12" s="165"/>
      <c r="E12" s="224"/>
      <c r="F12" s="178" t="s">
        <v>189</v>
      </c>
      <c r="G12" s="304">
        <v>155</v>
      </c>
      <c r="H12" s="168">
        <v>12</v>
      </c>
      <c r="I12" s="327">
        <f t="shared" si="0"/>
        <v>7.7419354838709681E-2</v>
      </c>
    </row>
    <row r="13" spans="1:10" ht="51">
      <c r="A13" s="151"/>
      <c r="B13" s="151"/>
      <c r="C13" s="165" t="s">
        <v>244</v>
      </c>
      <c r="D13" s="165"/>
      <c r="E13" s="224" t="s">
        <v>1528</v>
      </c>
      <c r="F13" s="178" t="s">
        <v>1601</v>
      </c>
      <c r="G13" s="304">
        <v>898</v>
      </c>
      <c r="H13" s="168">
        <v>202</v>
      </c>
      <c r="I13" s="327">
        <f t="shared" si="0"/>
        <v>0.22494432071269488</v>
      </c>
      <c r="J13" s="263" t="s">
        <v>212</v>
      </c>
    </row>
    <row r="14" spans="1:10">
      <c r="A14" s="151"/>
      <c r="B14" s="151"/>
      <c r="C14" s="165" t="s">
        <v>1418</v>
      </c>
      <c r="D14" s="165"/>
      <c r="E14" s="224"/>
      <c r="F14" s="178" t="s">
        <v>190</v>
      </c>
      <c r="G14" s="304"/>
      <c r="H14" s="168"/>
      <c r="I14" s="327"/>
    </row>
    <row r="15" spans="1:10">
      <c r="A15" s="151"/>
      <c r="B15" s="159" t="s">
        <v>191</v>
      </c>
      <c r="C15" s="160"/>
      <c r="D15" s="160"/>
      <c r="E15" s="160"/>
      <c r="F15" s="159"/>
      <c r="G15" s="303">
        <f>SUM(G16:G24)</f>
        <v>4779</v>
      </c>
      <c r="H15" s="303">
        <f>SUM(H16:H24)</f>
        <v>1356</v>
      </c>
      <c r="I15" s="327">
        <f t="shared" si="0"/>
        <v>0.28374136848713122</v>
      </c>
    </row>
    <row r="16" spans="1:10">
      <c r="A16" s="151"/>
      <c r="B16" s="151"/>
      <c r="C16" s="165" t="s">
        <v>245</v>
      </c>
      <c r="D16" s="165"/>
      <c r="E16" s="224"/>
      <c r="F16" s="178" t="s">
        <v>314</v>
      </c>
      <c r="G16" s="304">
        <v>3256</v>
      </c>
      <c r="H16" s="168">
        <v>919</v>
      </c>
      <c r="I16" s="327">
        <f t="shared" si="0"/>
        <v>0.28224815724815727</v>
      </c>
    </row>
    <row r="17" spans="1:9">
      <c r="A17" s="151"/>
      <c r="B17" s="151"/>
      <c r="C17" s="165" t="s">
        <v>1419</v>
      </c>
      <c r="D17" s="165"/>
      <c r="E17" s="224"/>
      <c r="F17" s="178" t="s">
        <v>315</v>
      </c>
      <c r="G17" s="304">
        <v>1476</v>
      </c>
      <c r="H17" s="168">
        <v>408</v>
      </c>
      <c r="I17" s="327">
        <f t="shared" si="0"/>
        <v>0.27642276422764228</v>
      </c>
    </row>
    <row r="18" spans="1:9" ht="25.5">
      <c r="A18" s="151"/>
      <c r="B18" s="151"/>
      <c r="C18" s="165" t="s">
        <v>246</v>
      </c>
      <c r="D18" s="165"/>
      <c r="E18" s="224"/>
      <c r="F18" s="178" t="s">
        <v>1530</v>
      </c>
      <c r="G18" s="304">
        <v>5</v>
      </c>
      <c r="H18" s="168">
        <v>1</v>
      </c>
      <c r="I18" s="327">
        <f t="shared" si="0"/>
        <v>0.2</v>
      </c>
    </row>
    <row r="19" spans="1:9">
      <c r="A19" s="151"/>
      <c r="B19" s="151"/>
      <c r="C19" s="165" t="s">
        <v>1420</v>
      </c>
      <c r="D19" s="165"/>
      <c r="E19" s="224"/>
      <c r="F19" s="178" t="s">
        <v>192</v>
      </c>
      <c r="G19" s="304">
        <v>5</v>
      </c>
      <c r="H19" s="168">
        <v>1</v>
      </c>
      <c r="I19" s="327">
        <f t="shared" si="0"/>
        <v>0.2</v>
      </c>
    </row>
    <row r="20" spans="1:9">
      <c r="A20" s="151"/>
      <c r="B20" s="151"/>
      <c r="C20" s="165" t="s">
        <v>1421</v>
      </c>
      <c r="D20" s="165"/>
      <c r="E20" s="224"/>
      <c r="F20" s="178" t="s">
        <v>193</v>
      </c>
      <c r="G20" s="304"/>
      <c r="H20" s="168"/>
      <c r="I20" s="327"/>
    </row>
    <row r="21" spans="1:9">
      <c r="A21" s="151"/>
      <c r="B21" s="151"/>
      <c r="C21" s="165" t="s">
        <v>247</v>
      </c>
      <c r="D21" s="165"/>
      <c r="E21" s="224"/>
      <c r="F21" s="178" t="s">
        <v>1600</v>
      </c>
      <c r="G21" s="304">
        <v>2</v>
      </c>
      <c r="H21" s="168"/>
      <c r="I21" s="327">
        <f t="shared" si="0"/>
        <v>0</v>
      </c>
    </row>
    <row r="22" spans="1:9">
      <c r="A22" s="151"/>
      <c r="B22" s="151"/>
      <c r="C22" s="165" t="s">
        <v>1422</v>
      </c>
      <c r="D22" s="165"/>
      <c r="E22" s="224"/>
      <c r="F22" s="178" t="s">
        <v>194</v>
      </c>
      <c r="G22" s="304">
        <v>35</v>
      </c>
      <c r="H22" s="168">
        <v>27</v>
      </c>
      <c r="I22" s="327">
        <f t="shared" si="0"/>
        <v>0.77142857142857146</v>
      </c>
    </row>
    <row r="23" spans="1:9">
      <c r="A23" s="151"/>
      <c r="B23" s="151"/>
      <c r="C23" s="188" t="s">
        <v>300</v>
      </c>
      <c r="D23" s="165"/>
      <c r="E23" s="225"/>
      <c r="F23" s="178" t="s">
        <v>1375</v>
      </c>
      <c r="G23" s="304"/>
      <c r="H23" s="169"/>
      <c r="I23" s="327"/>
    </row>
    <row r="24" spans="1:9">
      <c r="A24" s="151"/>
      <c r="B24" s="151"/>
      <c r="C24" s="188" t="s">
        <v>195</v>
      </c>
      <c r="D24" s="165"/>
      <c r="E24" s="225"/>
      <c r="F24" s="178" t="s">
        <v>1334</v>
      </c>
      <c r="G24" s="304"/>
      <c r="H24" s="169"/>
      <c r="I24" s="327"/>
    </row>
    <row r="25" spans="1:9">
      <c r="A25" s="151"/>
      <c r="B25" s="159" t="s">
        <v>196</v>
      </c>
      <c r="C25" s="160"/>
      <c r="D25" s="160"/>
      <c r="E25" s="160"/>
      <c r="F25" s="159"/>
      <c r="G25" s="303">
        <f>SUM(G26:G35)</f>
        <v>260</v>
      </c>
      <c r="H25" s="303">
        <f>SUM(H26:H35)</f>
        <v>35</v>
      </c>
      <c r="I25" s="327">
        <f t="shared" si="0"/>
        <v>0.13461538461538461</v>
      </c>
    </row>
    <row r="26" spans="1:9">
      <c r="A26" s="151"/>
      <c r="B26" s="151"/>
      <c r="C26" s="198" t="s">
        <v>197</v>
      </c>
      <c r="D26" s="165"/>
      <c r="E26" s="224"/>
      <c r="F26" s="226" t="s">
        <v>198</v>
      </c>
      <c r="G26" s="304"/>
      <c r="H26" s="168"/>
      <c r="I26" s="327"/>
    </row>
    <row r="27" spans="1:9" ht="25.5">
      <c r="A27" s="151"/>
      <c r="B27" s="151"/>
      <c r="C27" s="165" t="s">
        <v>1423</v>
      </c>
      <c r="D27" s="165"/>
      <c r="E27" s="224"/>
      <c r="F27" s="178" t="s">
        <v>1669</v>
      </c>
      <c r="G27" s="304"/>
      <c r="H27" s="168"/>
      <c r="I27" s="327"/>
    </row>
    <row r="28" spans="1:9" ht="25.5">
      <c r="A28" s="151"/>
      <c r="B28" s="151"/>
      <c r="C28" s="165" t="s">
        <v>199</v>
      </c>
      <c r="D28" s="165"/>
      <c r="E28" s="224"/>
      <c r="F28" s="178" t="s">
        <v>281</v>
      </c>
      <c r="G28" s="304">
        <v>98</v>
      </c>
      <c r="H28" s="168">
        <v>7</v>
      </c>
      <c r="I28" s="327">
        <f t="shared" si="0"/>
        <v>7.1428571428571425E-2</v>
      </c>
    </row>
    <row r="29" spans="1:9">
      <c r="A29" s="151"/>
      <c r="B29" s="151"/>
      <c r="C29" s="165" t="s">
        <v>200</v>
      </c>
      <c r="D29" s="165"/>
      <c r="E29" s="224"/>
      <c r="F29" s="178" t="s">
        <v>1670</v>
      </c>
      <c r="G29" s="304"/>
      <c r="H29" s="168"/>
      <c r="I29" s="327"/>
    </row>
    <row r="30" spans="1:9">
      <c r="A30" s="151"/>
      <c r="B30" s="151"/>
      <c r="C30" s="165" t="s">
        <v>201</v>
      </c>
      <c r="D30" s="165"/>
      <c r="E30" s="224"/>
      <c r="F30" s="178" t="s">
        <v>1671</v>
      </c>
      <c r="G30" s="304"/>
      <c r="H30" s="168"/>
      <c r="I30" s="327"/>
    </row>
    <row r="31" spans="1:9">
      <c r="A31" s="151"/>
      <c r="B31" s="151"/>
      <c r="C31" s="199" t="s">
        <v>202</v>
      </c>
      <c r="D31" s="165"/>
      <c r="E31" s="227"/>
      <c r="F31" s="178" t="s">
        <v>1603</v>
      </c>
      <c r="G31" s="304">
        <v>71</v>
      </c>
      <c r="H31" s="167">
        <v>20</v>
      </c>
      <c r="I31" s="327">
        <f t="shared" si="0"/>
        <v>0.28169014084507044</v>
      </c>
    </row>
    <row r="32" spans="1:9">
      <c r="A32" s="151"/>
      <c r="B32" s="151"/>
      <c r="C32" s="165" t="s">
        <v>203</v>
      </c>
      <c r="D32" s="165"/>
      <c r="E32" s="224"/>
      <c r="F32" s="178" t="s">
        <v>204</v>
      </c>
      <c r="G32" s="304">
        <v>91</v>
      </c>
      <c r="H32" s="168">
        <v>7</v>
      </c>
      <c r="I32" s="327">
        <f t="shared" si="0"/>
        <v>7.6923076923076927E-2</v>
      </c>
    </row>
    <row r="33" spans="1:9">
      <c r="A33" s="151"/>
      <c r="B33" s="151"/>
      <c r="C33" s="165" t="s">
        <v>248</v>
      </c>
      <c r="D33" s="165"/>
      <c r="E33" s="224"/>
      <c r="F33" s="178" t="s">
        <v>1668</v>
      </c>
      <c r="G33" s="304"/>
      <c r="H33" s="168"/>
      <c r="I33" s="327"/>
    </row>
    <row r="34" spans="1:9">
      <c r="A34" s="151"/>
      <c r="B34" s="151"/>
      <c r="C34" s="165" t="s">
        <v>1424</v>
      </c>
      <c r="D34" s="165"/>
      <c r="E34" s="224"/>
      <c r="F34" s="178" t="s">
        <v>1553</v>
      </c>
      <c r="G34" s="304"/>
      <c r="H34" s="168">
        <v>1</v>
      </c>
      <c r="I34" s="327"/>
    </row>
    <row r="35" spans="1:9">
      <c r="A35" s="151"/>
      <c r="B35" s="151"/>
      <c r="C35" s="165" t="s">
        <v>305</v>
      </c>
      <c r="D35" s="165"/>
      <c r="E35" s="224"/>
      <c r="F35" s="178" t="s">
        <v>1672</v>
      </c>
      <c r="G35" s="304"/>
      <c r="H35" s="168"/>
      <c r="I35" s="327"/>
    </row>
    <row r="36" spans="1:9">
      <c r="A36" s="151"/>
      <c r="B36" s="159" t="s">
        <v>205</v>
      </c>
      <c r="C36" s="160"/>
      <c r="D36" s="160"/>
      <c r="E36" s="160"/>
      <c r="F36" s="159"/>
      <c r="G36" s="303">
        <f>G37+G38</f>
        <v>301</v>
      </c>
      <c r="H36" s="303">
        <f>H37+H38</f>
        <v>74</v>
      </c>
      <c r="I36" s="327">
        <f t="shared" si="0"/>
        <v>0.24584717607973422</v>
      </c>
    </row>
    <row r="37" spans="1:9">
      <c r="A37" s="151"/>
      <c r="B37" s="151"/>
      <c r="C37" s="165" t="s">
        <v>1430</v>
      </c>
      <c r="D37" s="165"/>
      <c r="E37" s="224"/>
      <c r="F37" s="178" t="s">
        <v>317</v>
      </c>
      <c r="G37" s="304">
        <v>301</v>
      </c>
      <c r="H37" s="168">
        <v>74</v>
      </c>
      <c r="I37" s="327">
        <f t="shared" si="0"/>
        <v>0.24584717607973422</v>
      </c>
    </row>
    <row r="38" spans="1:9">
      <c r="A38" s="151"/>
      <c r="B38" s="151"/>
      <c r="C38" s="197" t="s">
        <v>1425</v>
      </c>
      <c r="D38" s="200"/>
      <c r="E38" s="200"/>
      <c r="F38" s="177" t="s">
        <v>207</v>
      </c>
      <c r="G38" s="298">
        <f>SUM(G39:G40)</f>
        <v>0</v>
      </c>
      <c r="H38" s="166">
        <f>SUM(H39:H40)</f>
        <v>0</v>
      </c>
      <c r="I38" s="327"/>
    </row>
    <row r="39" spans="1:9">
      <c r="A39" s="151"/>
      <c r="B39" s="151"/>
      <c r="C39" s="165"/>
      <c r="D39" s="165" t="s">
        <v>1425</v>
      </c>
      <c r="E39" s="224" t="s">
        <v>208</v>
      </c>
      <c r="F39" s="178" t="s">
        <v>209</v>
      </c>
      <c r="G39" s="304"/>
      <c r="H39" s="168"/>
      <c r="I39" s="327"/>
    </row>
    <row r="40" spans="1:9">
      <c r="A40" s="151"/>
      <c r="B40" s="151"/>
      <c r="C40" s="165"/>
      <c r="D40" s="165" t="s">
        <v>1425</v>
      </c>
      <c r="E40" s="224" t="s">
        <v>210</v>
      </c>
      <c r="F40" s="178" t="s">
        <v>211</v>
      </c>
      <c r="G40" s="304"/>
      <c r="H40" s="168"/>
      <c r="I40" s="327"/>
    </row>
    <row r="41" spans="1:9">
      <c r="A41" s="151"/>
      <c r="B41" s="159" t="s">
        <v>1376</v>
      </c>
      <c r="C41" s="160"/>
      <c r="D41" s="160"/>
      <c r="E41" s="230"/>
      <c r="F41" s="176"/>
      <c r="G41" s="303">
        <f>G3+G15+G25+G36</f>
        <v>7119</v>
      </c>
      <c r="H41" s="303">
        <f>H3+H15+H25+H36</f>
        <v>1917</v>
      </c>
      <c r="I41" s="327">
        <f t="shared" si="0"/>
        <v>0.26927939317319849</v>
      </c>
    </row>
    <row r="42" spans="1:9">
      <c r="A42" s="151"/>
      <c r="B42" s="151"/>
      <c r="G42" s="305"/>
      <c r="H42" s="170"/>
      <c r="I42" s="327"/>
    </row>
    <row r="43" spans="1:9">
      <c r="A43" s="152" t="s">
        <v>1397</v>
      </c>
      <c r="B43" s="152"/>
      <c r="C43" s="156"/>
      <c r="D43" s="156"/>
      <c r="E43" s="271"/>
      <c r="F43" s="175"/>
      <c r="G43" s="306"/>
      <c r="H43" s="171"/>
      <c r="I43" s="327"/>
    </row>
    <row r="44" spans="1:9">
      <c r="A44" s="4"/>
      <c r="B44" s="159" t="s">
        <v>213</v>
      </c>
      <c r="C44" s="160"/>
      <c r="D44" s="160"/>
      <c r="E44" s="160"/>
      <c r="F44" s="159"/>
      <c r="G44" s="303"/>
      <c r="H44" s="159"/>
      <c r="I44" s="327"/>
    </row>
    <row r="45" spans="1:9">
      <c r="A45" s="4"/>
      <c r="C45" s="165" t="s">
        <v>236</v>
      </c>
      <c r="D45" s="165"/>
      <c r="E45" s="228"/>
      <c r="F45" s="178" t="s">
        <v>186</v>
      </c>
      <c r="G45" s="304"/>
      <c r="H45" s="168"/>
      <c r="I45" s="327"/>
    </row>
    <row r="46" spans="1:9">
      <c r="A46" s="4"/>
      <c r="C46" s="165" t="s">
        <v>1426</v>
      </c>
      <c r="D46" s="165"/>
      <c r="E46" s="224"/>
      <c r="F46" s="178" t="s">
        <v>1678</v>
      </c>
      <c r="G46" s="304"/>
      <c r="H46" s="168"/>
      <c r="I46" s="327"/>
    </row>
    <row r="47" spans="1:9">
      <c r="A47" s="4"/>
      <c r="C47" s="165" t="s">
        <v>1427</v>
      </c>
      <c r="D47" s="165"/>
      <c r="E47" s="224"/>
      <c r="F47" s="178" t="s">
        <v>214</v>
      </c>
      <c r="G47" s="304"/>
      <c r="H47" s="168"/>
      <c r="I47" s="327"/>
    </row>
    <row r="48" spans="1:9" ht="25.5">
      <c r="A48" s="4"/>
      <c r="C48" s="165" t="s">
        <v>1428</v>
      </c>
      <c r="D48" s="165"/>
      <c r="E48" s="224"/>
      <c r="F48" s="178" t="s">
        <v>215</v>
      </c>
      <c r="G48" s="304"/>
      <c r="H48" s="168"/>
      <c r="I48" s="327"/>
    </row>
    <row r="49" spans="1:9">
      <c r="A49" s="4"/>
      <c r="C49" s="165" t="s">
        <v>1429</v>
      </c>
      <c r="D49" s="165"/>
      <c r="E49" s="224"/>
      <c r="F49" s="178" t="s">
        <v>1679</v>
      </c>
      <c r="G49" s="304"/>
      <c r="H49" s="168"/>
      <c r="I49" s="327"/>
    </row>
    <row r="50" spans="1:9">
      <c r="A50" s="4"/>
      <c r="C50" s="289" t="s">
        <v>1812</v>
      </c>
      <c r="D50" s="165"/>
      <c r="E50" s="224"/>
      <c r="F50" s="288" t="s">
        <v>1808</v>
      </c>
      <c r="G50" s="304"/>
      <c r="H50" s="168"/>
      <c r="I50" s="327"/>
    </row>
    <row r="51" spans="1:9">
      <c r="A51" s="4"/>
      <c r="C51" s="289" t="s">
        <v>1813</v>
      </c>
      <c r="D51" s="165"/>
      <c r="E51" s="224"/>
      <c r="F51" s="288" t="s">
        <v>1809</v>
      </c>
      <c r="G51" s="304"/>
      <c r="H51" s="168"/>
      <c r="I51" s="327"/>
    </row>
    <row r="52" spans="1:9">
      <c r="A52" s="4"/>
      <c r="C52" s="289" t="s">
        <v>1814</v>
      </c>
      <c r="D52" s="165"/>
      <c r="E52" s="224"/>
      <c r="F52" s="288" t="s">
        <v>1810</v>
      </c>
      <c r="G52" s="304"/>
      <c r="H52" s="168"/>
      <c r="I52" s="327"/>
    </row>
    <row r="53" spans="1:9">
      <c r="A53" s="4"/>
      <c r="C53" s="289" t="s">
        <v>1815</v>
      </c>
      <c r="D53" s="165"/>
      <c r="E53" s="224"/>
      <c r="F53" s="288" t="s">
        <v>1811</v>
      </c>
      <c r="G53" s="304"/>
      <c r="H53" s="168"/>
      <c r="I53" s="327"/>
    </row>
    <row r="54" spans="1:9">
      <c r="A54" s="4"/>
      <c r="C54" s="165" t="s">
        <v>1422</v>
      </c>
      <c r="D54" s="165"/>
      <c r="E54" s="224"/>
      <c r="F54" s="178" t="s">
        <v>194</v>
      </c>
      <c r="G54" s="304"/>
      <c r="H54" s="168"/>
      <c r="I54" s="327"/>
    </row>
    <row r="55" spans="1:9">
      <c r="A55" s="4"/>
      <c r="C55" s="165" t="s">
        <v>1424</v>
      </c>
      <c r="D55" s="165"/>
      <c r="E55" s="224"/>
      <c r="F55" s="229" t="s">
        <v>1553</v>
      </c>
      <c r="G55" s="304"/>
      <c r="H55" s="168"/>
      <c r="I55" s="327"/>
    </row>
    <row r="56" spans="1:9">
      <c r="A56" s="4"/>
      <c r="C56" s="165" t="s">
        <v>1421</v>
      </c>
      <c r="D56" s="165"/>
      <c r="E56" s="224"/>
      <c r="F56" s="178" t="s">
        <v>193</v>
      </c>
      <c r="G56" s="304"/>
      <c r="H56" s="168"/>
      <c r="I56" s="327"/>
    </row>
    <row r="57" spans="1:9">
      <c r="A57" s="4"/>
      <c r="B57" s="159" t="s">
        <v>216</v>
      </c>
      <c r="C57" s="160"/>
      <c r="D57" s="160"/>
      <c r="E57" s="160"/>
      <c r="F57" s="159"/>
      <c r="G57" s="303"/>
      <c r="H57" s="159"/>
      <c r="I57" s="327"/>
    </row>
    <row r="58" spans="1:9">
      <c r="A58" s="4"/>
      <c r="C58" s="165" t="s">
        <v>561</v>
      </c>
      <c r="D58" s="165"/>
      <c r="E58" s="224"/>
      <c r="F58" s="178" t="s">
        <v>217</v>
      </c>
      <c r="G58" s="307"/>
      <c r="H58" s="173"/>
      <c r="I58" s="327"/>
    </row>
    <row r="59" spans="1:9">
      <c r="A59" s="4"/>
      <c r="C59" s="165" t="s">
        <v>562</v>
      </c>
      <c r="D59" s="165"/>
      <c r="E59" s="224"/>
      <c r="F59" s="178" t="s">
        <v>218</v>
      </c>
      <c r="G59" s="307"/>
      <c r="H59" s="173"/>
      <c r="I59" s="327"/>
    </row>
    <row r="60" spans="1:9">
      <c r="A60" s="4"/>
      <c r="C60" s="165" t="s">
        <v>1431</v>
      </c>
      <c r="D60" s="165"/>
      <c r="E60" s="224"/>
      <c r="F60" s="178" t="s">
        <v>219</v>
      </c>
      <c r="G60" s="307"/>
      <c r="H60" s="173"/>
      <c r="I60" s="327"/>
    </row>
    <row r="61" spans="1:9" ht="12" customHeight="1">
      <c r="A61" s="4"/>
      <c r="C61" s="165" t="s">
        <v>563</v>
      </c>
      <c r="D61" s="165"/>
      <c r="E61" s="224"/>
      <c r="F61" s="178" t="s">
        <v>220</v>
      </c>
      <c r="G61" s="307"/>
      <c r="H61" s="173"/>
      <c r="I61" s="327"/>
    </row>
    <row r="62" spans="1:9" ht="12" customHeight="1">
      <c r="A62" s="4"/>
      <c r="C62" s="289" t="s">
        <v>1836</v>
      </c>
      <c r="D62" s="165"/>
      <c r="E62" s="224"/>
      <c r="F62" s="178" t="s">
        <v>1834</v>
      </c>
      <c r="G62" s="304"/>
      <c r="H62" s="168"/>
      <c r="I62" s="327"/>
    </row>
    <row r="63" spans="1:9" ht="12" customHeight="1">
      <c r="A63" s="4"/>
      <c r="C63" s="289" t="s">
        <v>1837</v>
      </c>
      <c r="D63" s="165"/>
      <c r="E63" s="224"/>
      <c r="F63" s="178" t="s">
        <v>1835</v>
      </c>
      <c r="G63" s="304"/>
      <c r="H63" s="168"/>
      <c r="I63" s="327"/>
    </row>
    <row r="64" spans="1:9">
      <c r="A64" s="4"/>
      <c r="B64" s="159" t="s">
        <v>221</v>
      </c>
      <c r="C64" s="160"/>
      <c r="D64" s="160"/>
      <c r="E64" s="160"/>
      <c r="F64" s="159"/>
      <c r="G64" s="303"/>
      <c r="H64" s="159"/>
      <c r="I64" s="327"/>
    </row>
    <row r="65" spans="1:9">
      <c r="A65" s="4"/>
      <c r="C65" s="197" t="s">
        <v>548</v>
      </c>
      <c r="D65" s="201"/>
      <c r="E65" s="201"/>
      <c r="F65" s="177" t="s">
        <v>549</v>
      </c>
      <c r="G65" s="298">
        <f>SUM(G66:G68)</f>
        <v>0</v>
      </c>
      <c r="H65" s="166">
        <f>SUM(H66:H68)</f>
        <v>0</v>
      </c>
      <c r="I65" s="327"/>
    </row>
    <row r="66" spans="1:9">
      <c r="A66" s="4"/>
      <c r="C66" s="165"/>
      <c r="D66" s="165" t="s">
        <v>548</v>
      </c>
      <c r="E66" s="224"/>
      <c r="F66" s="178" t="s">
        <v>222</v>
      </c>
      <c r="G66" s="304"/>
      <c r="H66" s="168"/>
      <c r="I66" s="327"/>
    </row>
    <row r="67" spans="1:9">
      <c r="A67" s="4"/>
      <c r="C67" s="165"/>
      <c r="D67" s="165" t="s">
        <v>548</v>
      </c>
      <c r="E67" s="224"/>
      <c r="F67" s="178" t="s">
        <v>223</v>
      </c>
      <c r="G67" s="304"/>
      <c r="H67" s="168"/>
      <c r="I67" s="327"/>
    </row>
    <row r="68" spans="1:9">
      <c r="A68" s="4"/>
      <c r="C68" s="165"/>
      <c r="D68" s="165" t="s">
        <v>548</v>
      </c>
      <c r="E68" s="224"/>
      <c r="F68" s="178" t="s">
        <v>224</v>
      </c>
      <c r="G68" s="304"/>
      <c r="H68" s="168"/>
      <c r="I68" s="327"/>
    </row>
    <row r="69" spans="1:9">
      <c r="A69" s="4"/>
      <c r="C69" s="165" t="s">
        <v>1432</v>
      </c>
      <c r="D69" s="165"/>
      <c r="E69" s="224"/>
      <c r="F69" s="178" t="s">
        <v>225</v>
      </c>
      <c r="G69" s="304"/>
      <c r="H69" s="168"/>
      <c r="I69" s="327"/>
    </row>
    <row r="70" spans="1:9">
      <c r="A70" s="4"/>
      <c r="C70" s="289" t="s">
        <v>1823</v>
      </c>
      <c r="D70" s="165"/>
      <c r="E70" s="224"/>
      <c r="F70" s="288" t="s">
        <v>1820</v>
      </c>
      <c r="G70" s="304"/>
      <c r="H70" s="168"/>
      <c r="I70" s="327"/>
    </row>
    <row r="71" spans="1:9">
      <c r="A71" s="4"/>
      <c r="C71" s="289" t="s">
        <v>1824</v>
      </c>
      <c r="D71" s="165"/>
      <c r="E71" s="224"/>
      <c r="F71" s="288" t="s">
        <v>1821</v>
      </c>
      <c r="G71" s="304"/>
      <c r="H71" s="168"/>
      <c r="I71" s="327"/>
    </row>
    <row r="72" spans="1:9">
      <c r="A72" s="4"/>
      <c r="C72" s="289" t="s">
        <v>1825</v>
      </c>
      <c r="D72" s="165"/>
      <c r="E72" s="224"/>
      <c r="F72" s="288" t="s">
        <v>1822</v>
      </c>
      <c r="G72" s="304"/>
      <c r="H72" s="168"/>
      <c r="I72" s="327"/>
    </row>
    <row r="73" spans="1:9">
      <c r="A73" s="4"/>
      <c r="C73" s="165" t="s">
        <v>1433</v>
      </c>
      <c r="D73" s="165"/>
      <c r="E73" s="224"/>
      <c r="F73" s="178" t="s">
        <v>226</v>
      </c>
      <c r="G73" s="304"/>
      <c r="H73" s="168"/>
      <c r="I73" s="327"/>
    </row>
    <row r="74" spans="1:9">
      <c r="A74" s="4"/>
      <c r="C74" s="289" t="s">
        <v>1830</v>
      </c>
      <c r="D74" s="165"/>
      <c r="E74" s="224"/>
      <c r="F74" s="178" t="s">
        <v>1826</v>
      </c>
      <c r="G74" s="304"/>
      <c r="H74" s="168"/>
      <c r="I74" s="327"/>
    </row>
    <row r="75" spans="1:9">
      <c r="A75" s="4"/>
      <c r="C75" s="289" t="s">
        <v>1831</v>
      </c>
      <c r="D75" s="165"/>
      <c r="E75" s="224"/>
      <c r="F75" s="288" t="s">
        <v>1827</v>
      </c>
      <c r="G75" s="304"/>
      <c r="H75" s="168"/>
      <c r="I75" s="327"/>
    </row>
    <row r="76" spans="1:9">
      <c r="A76" s="4"/>
      <c r="C76" s="289" t="s">
        <v>1832</v>
      </c>
      <c r="D76" s="165"/>
      <c r="E76" s="224"/>
      <c r="F76" s="178" t="s">
        <v>1828</v>
      </c>
      <c r="G76" s="304"/>
      <c r="H76" s="168"/>
      <c r="I76" s="327"/>
    </row>
    <row r="77" spans="1:9">
      <c r="A77" s="4"/>
      <c r="C77" s="289" t="s">
        <v>1833</v>
      </c>
      <c r="D77" s="165"/>
      <c r="E77" s="224"/>
      <c r="F77" s="178" t="s">
        <v>1829</v>
      </c>
      <c r="G77" s="304"/>
      <c r="H77" s="168"/>
      <c r="I77" s="327"/>
    </row>
    <row r="78" spans="1:9">
      <c r="A78" s="4"/>
      <c r="B78" s="159" t="s">
        <v>227</v>
      </c>
      <c r="C78" s="205"/>
      <c r="D78" s="205"/>
      <c r="E78" s="232"/>
      <c r="F78" s="180"/>
      <c r="G78" s="291"/>
      <c r="H78" s="181"/>
      <c r="I78" s="327"/>
    </row>
    <row r="79" spans="1:9">
      <c r="A79" s="4"/>
      <c r="C79" s="165" t="s">
        <v>1430</v>
      </c>
      <c r="D79" s="165"/>
      <c r="E79" s="224"/>
      <c r="F79" s="178" t="s">
        <v>317</v>
      </c>
      <c r="G79" s="304"/>
      <c r="H79" s="168"/>
      <c r="I79" s="327"/>
    </row>
    <row r="80" spans="1:9">
      <c r="A80" s="4"/>
      <c r="C80" s="197" t="s">
        <v>1425</v>
      </c>
      <c r="D80" s="202"/>
      <c r="E80" s="202"/>
      <c r="F80" s="177" t="s">
        <v>207</v>
      </c>
      <c r="G80" s="298">
        <f>SUM(G90:G91)</f>
        <v>0</v>
      </c>
      <c r="H80" s="166">
        <f>SUM(H90:H91)</f>
        <v>0</v>
      </c>
      <c r="I80" s="327"/>
    </row>
    <row r="81" spans="1:9">
      <c r="A81" s="4"/>
      <c r="C81" s="293"/>
      <c r="D81" s="293" t="s">
        <v>1425</v>
      </c>
      <c r="E81" s="293" t="s">
        <v>208</v>
      </c>
      <c r="F81" s="293" t="s">
        <v>209</v>
      </c>
      <c r="G81" s="308"/>
      <c r="H81" s="293"/>
      <c r="I81" s="327"/>
    </row>
    <row r="82" spans="1:9">
      <c r="A82" s="4"/>
      <c r="C82" s="293"/>
      <c r="D82" s="293" t="s">
        <v>1425</v>
      </c>
      <c r="E82" s="293" t="s">
        <v>210</v>
      </c>
      <c r="F82" s="293" t="s">
        <v>211</v>
      </c>
      <c r="G82" s="308"/>
      <c r="H82" s="293"/>
      <c r="I82" s="327"/>
    </row>
    <row r="83" spans="1:9">
      <c r="A83" s="4"/>
      <c r="C83" s="289" t="s">
        <v>1818</v>
      </c>
      <c r="D83" s="290"/>
      <c r="E83" s="290"/>
      <c r="F83" s="292" t="s">
        <v>1816</v>
      </c>
      <c r="G83" s="291"/>
      <c r="H83" s="291"/>
      <c r="I83" s="327"/>
    </row>
    <row r="84" spans="1:9">
      <c r="A84" s="4"/>
      <c r="C84" s="289" t="s">
        <v>1819</v>
      </c>
      <c r="D84" s="290"/>
      <c r="E84" s="290"/>
      <c r="F84" s="292" t="s">
        <v>1817</v>
      </c>
      <c r="G84" s="291"/>
      <c r="H84" s="291"/>
      <c r="I84" s="327"/>
    </row>
    <row r="85" spans="1:9">
      <c r="A85" s="4"/>
      <c r="C85" s="289" t="s">
        <v>1843</v>
      </c>
      <c r="D85" s="290"/>
      <c r="E85" s="290"/>
      <c r="F85" s="292" t="s">
        <v>1838</v>
      </c>
      <c r="G85" s="291"/>
      <c r="H85" s="291"/>
      <c r="I85" s="327"/>
    </row>
    <row r="86" spans="1:9">
      <c r="A86" s="4"/>
      <c r="C86" s="289" t="s">
        <v>1844</v>
      </c>
      <c r="D86" s="290"/>
      <c r="E86" s="290"/>
      <c r="F86" s="292" t="s">
        <v>1839</v>
      </c>
      <c r="G86" s="291"/>
      <c r="H86" s="291"/>
      <c r="I86" s="327"/>
    </row>
    <row r="87" spans="1:9">
      <c r="A87" s="4"/>
      <c r="C87" s="289" t="s">
        <v>1845</v>
      </c>
      <c r="D87" s="290"/>
      <c r="E87" s="290"/>
      <c r="F87" s="292" t="s">
        <v>1840</v>
      </c>
      <c r="G87" s="291"/>
      <c r="H87" s="291"/>
      <c r="I87" s="327"/>
    </row>
    <row r="88" spans="1:9">
      <c r="A88" s="4"/>
      <c r="C88" s="289" t="s">
        <v>1846</v>
      </c>
      <c r="D88" s="290"/>
      <c r="E88" s="290"/>
      <c r="F88" s="292" t="s">
        <v>1841</v>
      </c>
      <c r="G88" s="291"/>
      <c r="H88" s="291"/>
      <c r="I88" s="327"/>
    </row>
    <row r="89" spans="1:9">
      <c r="A89" s="4"/>
      <c r="C89" s="289" t="s">
        <v>1847</v>
      </c>
      <c r="D89" s="290"/>
      <c r="E89" s="290"/>
      <c r="F89" s="292" t="s">
        <v>1842</v>
      </c>
      <c r="G89" s="291"/>
      <c r="H89" s="291"/>
      <c r="I89" s="327"/>
    </row>
    <row r="90" spans="1:9">
      <c r="A90" s="294"/>
      <c r="B90" s="295"/>
      <c r="C90" s="296"/>
      <c r="D90" s="296"/>
      <c r="E90" s="296"/>
      <c r="F90" s="297"/>
      <c r="G90" s="309"/>
      <c r="H90" s="297"/>
      <c r="I90" s="327"/>
    </row>
    <row r="91" spans="1:9">
      <c r="A91" s="294"/>
      <c r="B91" s="295"/>
      <c r="C91" s="296"/>
      <c r="D91" s="296"/>
      <c r="E91" s="296"/>
      <c r="F91" s="297"/>
      <c r="G91" s="309"/>
      <c r="H91" s="297"/>
      <c r="I91" s="327"/>
    </row>
    <row r="92" spans="1:9">
      <c r="A92" s="4"/>
      <c r="B92" s="159" t="s">
        <v>1377</v>
      </c>
      <c r="C92" s="160"/>
      <c r="D92" s="160"/>
      <c r="E92" s="230"/>
      <c r="F92" s="176"/>
      <c r="G92" s="303"/>
      <c r="H92" s="159"/>
      <c r="I92" s="327"/>
    </row>
    <row r="93" spans="1:9">
      <c r="A93" s="4"/>
      <c r="B93" s="159" t="s">
        <v>1376</v>
      </c>
      <c r="C93" s="160"/>
      <c r="D93" s="160"/>
      <c r="E93" s="230"/>
      <c r="F93" s="176"/>
      <c r="G93" s="303"/>
      <c r="H93" s="159"/>
      <c r="I93" s="327"/>
    </row>
    <row r="94" spans="1:9">
      <c r="A94" s="4"/>
      <c r="B94" s="159"/>
      <c r="C94" s="160"/>
      <c r="D94" s="160"/>
      <c r="E94" s="230"/>
      <c r="F94" s="176"/>
      <c r="G94" s="303"/>
      <c r="H94" s="159"/>
      <c r="I94" s="327"/>
    </row>
    <row r="95" spans="1:9">
      <c r="A95" s="152" t="s">
        <v>1392</v>
      </c>
      <c r="B95" s="152"/>
      <c r="C95" s="156"/>
      <c r="D95" s="156"/>
      <c r="E95" s="156"/>
      <c r="F95" s="175"/>
      <c r="G95" s="310"/>
      <c r="H95" s="174"/>
      <c r="I95" s="327"/>
    </row>
    <row r="96" spans="1:9">
      <c r="A96" s="151"/>
      <c r="B96" s="159" t="s">
        <v>182</v>
      </c>
      <c r="C96" s="160"/>
      <c r="D96" s="160"/>
      <c r="E96" s="230"/>
      <c r="F96" s="176"/>
      <c r="G96" s="311">
        <f>G97+G104+G111+G112+G113+G114+G115</f>
        <v>841</v>
      </c>
      <c r="H96" s="311">
        <f>H97+H104+H111+H112+H113+H114+H115</f>
        <v>270</v>
      </c>
      <c r="I96" s="327">
        <f t="shared" ref="I96:I132" si="1">H96/G96</f>
        <v>0.3210463733650416</v>
      </c>
    </row>
    <row r="97" spans="1:10">
      <c r="A97" s="151"/>
      <c r="B97" s="151"/>
      <c r="C97" s="197" t="s">
        <v>228</v>
      </c>
      <c r="D97" s="200"/>
      <c r="E97" s="200"/>
      <c r="F97" s="177" t="s">
        <v>229</v>
      </c>
      <c r="G97" s="299">
        <f>SUM(G98:G103)</f>
        <v>466</v>
      </c>
      <c r="H97" s="177">
        <f>SUM(H98:H103)</f>
        <v>88</v>
      </c>
      <c r="I97" s="327">
        <f t="shared" si="1"/>
        <v>0.18884120171673821</v>
      </c>
    </row>
    <row r="98" spans="1:10">
      <c r="A98" s="151"/>
      <c r="B98" s="151"/>
      <c r="C98" s="165"/>
      <c r="D98" s="165" t="s">
        <v>228</v>
      </c>
      <c r="E98" s="224"/>
      <c r="F98" s="178" t="s">
        <v>230</v>
      </c>
      <c r="G98" s="304">
        <v>73</v>
      </c>
      <c r="H98" s="168">
        <v>10</v>
      </c>
      <c r="I98" s="327">
        <f t="shared" si="1"/>
        <v>0.13698630136986301</v>
      </c>
    </row>
    <row r="99" spans="1:10">
      <c r="A99" s="151"/>
      <c r="B99" s="151"/>
      <c r="C99" s="165"/>
      <c r="D99" s="165" t="s">
        <v>228</v>
      </c>
      <c r="E99" s="224"/>
      <c r="F99" s="178" t="s">
        <v>231</v>
      </c>
      <c r="G99" s="304">
        <v>73</v>
      </c>
      <c r="H99" s="168">
        <v>8</v>
      </c>
      <c r="I99" s="327">
        <f t="shared" si="1"/>
        <v>0.1095890410958904</v>
      </c>
    </row>
    <row r="100" spans="1:10">
      <c r="A100" s="151"/>
      <c r="B100" s="151"/>
      <c r="C100" s="165"/>
      <c r="D100" s="165" t="s">
        <v>228</v>
      </c>
      <c r="E100" s="224"/>
      <c r="F100" s="178" t="s">
        <v>232</v>
      </c>
      <c r="G100" s="304">
        <v>91</v>
      </c>
      <c r="H100" s="168">
        <v>12</v>
      </c>
      <c r="I100" s="327">
        <f t="shared" si="1"/>
        <v>0.13186813186813187</v>
      </c>
    </row>
    <row r="101" spans="1:10">
      <c r="A101" s="151"/>
      <c r="B101" s="151"/>
      <c r="C101" s="165"/>
      <c r="D101" s="165" t="s">
        <v>228</v>
      </c>
      <c r="E101" s="224"/>
      <c r="F101" s="178" t="s">
        <v>233</v>
      </c>
      <c r="G101" s="304">
        <v>82</v>
      </c>
      <c r="H101" s="168">
        <v>24</v>
      </c>
      <c r="I101" s="327">
        <f t="shared" si="1"/>
        <v>0.29268292682926828</v>
      </c>
    </row>
    <row r="102" spans="1:10">
      <c r="A102" s="151"/>
      <c r="B102" s="151"/>
      <c r="C102" s="165"/>
      <c r="D102" s="165" t="s">
        <v>228</v>
      </c>
      <c r="E102" s="224"/>
      <c r="F102" s="178" t="s">
        <v>234</v>
      </c>
      <c r="G102" s="304">
        <v>73</v>
      </c>
      <c r="H102" s="168">
        <v>20</v>
      </c>
      <c r="I102" s="327">
        <f t="shared" si="1"/>
        <v>0.27397260273972601</v>
      </c>
    </row>
    <row r="103" spans="1:10">
      <c r="A103" s="151"/>
      <c r="B103" s="151"/>
      <c r="C103" s="165"/>
      <c r="D103" s="165" t="s">
        <v>228</v>
      </c>
      <c r="E103" s="224"/>
      <c r="F103" s="178" t="s">
        <v>235</v>
      </c>
      <c r="G103" s="304">
        <v>74</v>
      </c>
      <c r="H103" s="168">
        <v>14</v>
      </c>
      <c r="I103" s="327">
        <f t="shared" si="1"/>
        <v>0.1891891891891892</v>
      </c>
    </row>
    <row r="104" spans="1:10">
      <c r="A104" s="151"/>
      <c r="B104" s="151"/>
      <c r="C104" s="197" t="s">
        <v>236</v>
      </c>
      <c r="D104" s="201"/>
      <c r="E104" s="201"/>
      <c r="F104" s="177" t="s">
        <v>186</v>
      </c>
      <c r="G104" s="299">
        <f>SUM(G105:G110)</f>
        <v>36</v>
      </c>
      <c r="H104" s="177">
        <f>SUM(H105:H110)</f>
        <v>5</v>
      </c>
      <c r="I104" s="327">
        <f t="shared" si="1"/>
        <v>0.1388888888888889</v>
      </c>
    </row>
    <row r="105" spans="1:10">
      <c r="A105" s="151"/>
      <c r="B105" s="151"/>
      <c r="C105" s="199"/>
      <c r="D105" s="165" t="s">
        <v>236</v>
      </c>
      <c r="E105" s="227"/>
      <c r="F105" s="179" t="s">
        <v>237</v>
      </c>
      <c r="G105" s="304">
        <v>4</v>
      </c>
      <c r="H105" s="167">
        <v>1</v>
      </c>
      <c r="I105" s="327">
        <f t="shared" si="1"/>
        <v>0.25</v>
      </c>
    </row>
    <row r="106" spans="1:10">
      <c r="A106" s="151"/>
      <c r="B106" s="151"/>
      <c r="C106" s="199"/>
      <c r="D106" s="165" t="s">
        <v>236</v>
      </c>
      <c r="E106" s="227"/>
      <c r="F106" s="179" t="s">
        <v>238</v>
      </c>
      <c r="G106" s="304">
        <v>7</v>
      </c>
      <c r="H106" s="167">
        <v>1</v>
      </c>
      <c r="I106" s="327">
        <f t="shared" si="1"/>
        <v>0.14285714285714285</v>
      </c>
    </row>
    <row r="107" spans="1:10">
      <c r="A107" s="151"/>
      <c r="B107" s="151"/>
      <c r="C107" s="199"/>
      <c r="D107" s="165" t="s">
        <v>236</v>
      </c>
      <c r="E107" s="227"/>
      <c r="F107" s="179" t="s">
        <v>239</v>
      </c>
      <c r="G107" s="304">
        <v>10</v>
      </c>
      <c r="H107" s="167">
        <v>3</v>
      </c>
      <c r="I107" s="327">
        <f t="shared" si="1"/>
        <v>0.3</v>
      </c>
    </row>
    <row r="108" spans="1:10">
      <c r="A108" s="151"/>
      <c r="B108" s="151"/>
      <c r="C108" s="199"/>
      <c r="D108" s="165" t="s">
        <v>236</v>
      </c>
      <c r="E108" s="227"/>
      <c r="F108" s="179" t="s">
        <v>240</v>
      </c>
      <c r="G108" s="304">
        <v>3</v>
      </c>
      <c r="H108" s="167"/>
      <c r="I108" s="327">
        <f t="shared" si="1"/>
        <v>0</v>
      </c>
    </row>
    <row r="109" spans="1:10">
      <c r="A109" s="151"/>
      <c r="B109" s="151"/>
      <c r="C109" s="199"/>
      <c r="D109" s="165" t="s">
        <v>236</v>
      </c>
      <c r="E109" s="227"/>
      <c r="F109" s="179" t="s">
        <v>241</v>
      </c>
      <c r="G109" s="304">
        <v>12</v>
      </c>
      <c r="H109" s="167"/>
      <c r="I109" s="327">
        <f t="shared" si="1"/>
        <v>0</v>
      </c>
    </row>
    <row r="110" spans="1:10">
      <c r="A110" s="151"/>
      <c r="B110" s="151"/>
      <c r="C110" s="199"/>
      <c r="D110" s="165" t="s">
        <v>236</v>
      </c>
      <c r="E110" s="227"/>
      <c r="F110" s="179" t="s">
        <v>242</v>
      </c>
      <c r="G110" s="304"/>
      <c r="H110" s="167"/>
      <c r="I110" s="327"/>
    </row>
    <row r="111" spans="1:10" ht="25.5">
      <c r="A111" s="151"/>
      <c r="B111" s="151"/>
      <c r="C111" s="165" t="s">
        <v>243</v>
      </c>
      <c r="D111" s="165"/>
      <c r="E111" s="224"/>
      <c r="F111" s="178" t="s">
        <v>189</v>
      </c>
      <c r="G111" s="304">
        <v>244</v>
      </c>
      <c r="H111" s="168">
        <v>170</v>
      </c>
      <c r="I111" s="327">
        <f t="shared" si="1"/>
        <v>0.69672131147540983</v>
      </c>
    </row>
    <row r="112" spans="1:10" ht="51">
      <c r="A112" s="151"/>
      <c r="B112" s="151"/>
      <c r="C112" s="165" t="s">
        <v>244</v>
      </c>
      <c r="D112" s="165"/>
      <c r="E112" s="224" t="s">
        <v>1528</v>
      </c>
      <c r="F112" s="178" t="s">
        <v>1601</v>
      </c>
      <c r="G112" s="304">
        <v>95</v>
      </c>
      <c r="H112" s="168">
        <v>7</v>
      </c>
      <c r="I112" s="327">
        <f t="shared" si="1"/>
        <v>7.3684210526315783E-2</v>
      </c>
      <c r="J112" s="170" t="s">
        <v>1770</v>
      </c>
    </row>
    <row r="113" spans="1:9" ht="25.5">
      <c r="A113" s="151"/>
      <c r="B113" s="151"/>
      <c r="C113" s="165" t="s">
        <v>1434</v>
      </c>
      <c r="D113" s="165"/>
      <c r="E113" s="224"/>
      <c r="F113" s="178" t="s">
        <v>1675</v>
      </c>
      <c r="G113" s="304"/>
      <c r="H113" s="168"/>
      <c r="I113" s="327"/>
    </row>
    <row r="114" spans="1:9" ht="25.5">
      <c r="A114" s="151"/>
      <c r="B114" s="151"/>
      <c r="C114" s="165" t="s">
        <v>1435</v>
      </c>
      <c r="D114" s="165"/>
      <c r="E114" s="224"/>
      <c r="F114" s="178" t="s">
        <v>1676</v>
      </c>
      <c r="G114" s="304"/>
      <c r="H114" s="168"/>
      <c r="I114" s="327"/>
    </row>
    <row r="115" spans="1:9" ht="38.25">
      <c r="A115" s="151"/>
      <c r="B115" s="151"/>
      <c r="C115" s="165" t="s">
        <v>1436</v>
      </c>
      <c r="D115" s="165"/>
      <c r="E115" s="224"/>
      <c r="F115" s="178" t="s">
        <v>1677</v>
      </c>
      <c r="G115" s="304"/>
      <c r="H115" s="168"/>
      <c r="I115" s="327"/>
    </row>
    <row r="116" spans="1:9">
      <c r="A116" s="151"/>
      <c r="B116" s="159" t="s">
        <v>191</v>
      </c>
      <c r="C116" s="160"/>
      <c r="D116" s="160"/>
      <c r="E116" s="230"/>
      <c r="F116" s="176"/>
      <c r="G116" s="303">
        <f>SUM(G117:G125)</f>
        <v>4988</v>
      </c>
      <c r="H116" s="303">
        <f>SUM(H117:H125)</f>
        <v>999</v>
      </c>
      <c r="I116" s="327">
        <f t="shared" si="1"/>
        <v>0.20028067361668003</v>
      </c>
    </row>
    <row r="117" spans="1:9">
      <c r="A117" s="151"/>
      <c r="B117" s="151"/>
      <c r="C117" s="165" t="s">
        <v>245</v>
      </c>
      <c r="D117" s="224"/>
      <c r="E117" s="224"/>
      <c r="F117" s="178" t="s">
        <v>314</v>
      </c>
      <c r="G117" s="304">
        <v>2976</v>
      </c>
      <c r="H117" s="168">
        <v>655</v>
      </c>
      <c r="I117" s="327">
        <f t="shared" si="1"/>
        <v>0.22009408602150538</v>
      </c>
    </row>
    <row r="118" spans="1:9">
      <c r="A118" s="151"/>
      <c r="B118" s="151"/>
      <c r="C118" s="165" t="s">
        <v>1419</v>
      </c>
      <c r="D118" s="224"/>
      <c r="E118" s="224"/>
      <c r="F118" s="178" t="s">
        <v>315</v>
      </c>
      <c r="G118" s="304">
        <v>1610</v>
      </c>
      <c r="H118" s="168">
        <v>295</v>
      </c>
      <c r="I118" s="327">
        <f t="shared" si="1"/>
        <v>0.18322981366459629</v>
      </c>
    </row>
    <row r="119" spans="1:9" ht="25.5">
      <c r="A119" s="151"/>
      <c r="B119" s="151"/>
      <c r="C119" s="165" t="s">
        <v>246</v>
      </c>
      <c r="D119" s="165"/>
      <c r="E119" s="224"/>
      <c r="F119" s="178" t="s">
        <v>1530</v>
      </c>
      <c r="G119" s="304">
        <v>15</v>
      </c>
      <c r="H119" s="168">
        <v>1</v>
      </c>
      <c r="I119" s="327">
        <f t="shared" si="1"/>
        <v>6.6666666666666666E-2</v>
      </c>
    </row>
    <row r="120" spans="1:9">
      <c r="A120" s="151"/>
      <c r="B120" s="151"/>
      <c r="C120" s="188" t="s">
        <v>1420</v>
      </c>
      <c r="D120" s="165"/>
      <c r="E120" s="224"/>
      <c r="F120" s="178" t="s">
        <v>192</v>
      </c>
      <c r="G120" s="304">
        <v>20</v>
      </c>
      <c r="H120" s="168">
        <v>35</v>
      </c>
      <c r="I120" s="327">
        <f t="shared" si="1"/>
        <v>1.75</v>
      </c>
    </row>
    <row r="121" spans="1:9">
      <c r="A121" s="151"/>
      <c r="B121" s="151"/>
      <c r="C121" s="165" t="s">
        <v>1421</v>
      </c>
      <c r="D121" s="165"/>
      <c r="E121" s="228"/>
      <c r="F121" s="178" t="s">
        <v>193</v>
      </c>
      <c r="G121" s="304"/>
      <c r="H121" s="168"/>
      <c r="I121" s="327"/>
    </row>
    <row r="122" spans="1:9">
      <c r="A122" s="151"/>
      <c r="B122" s="151"/>
      <c r="C122" s="165" t="s">
        <v>247</v>
      </c>
      <c r="D122" s="165"/>
      <c r="E122" s="224"/>
      <c r="F122" s="178" t="s">
        <v>1600</v>
      </c>
      <c r="G122" s="304">
        <v>2</v>
      </c>
      <c r="H122" s="168"/>
      <c r="I122" s="327">
        <f t="shared" si="1"/>
        <v>0</v>
      </c>
    </row>
    <row r="123" spans="1:9">
      <c r="A123" s="151"/>
      <c r="B123" s="151"/>
      <c r="C123" s="165" t="s">
        <v>1422</v>
      </c>
      <c r="D123" s="165"/>
      <c r="E123" s="224"/>
      <c r="F123" s="178" t="s">
        <v>194</v>
      </c>
      <c r="G123" s="304">
        <v>365</v>
      </c>
      <c r="H123" s="168">
        <v>13</v>
      </c>
      <c r="I123" s="327">
        <f t="shared" si="1"/>
        <v>3.5616438356164383E-2</v>
      </c>
    </row>
    <row r="124" spans="1:9">
      <c r="A124" s="151"/>
      <c r="B124" s="151"/>
      <c r="C124" s="188" t="s">
        <v>300</v>
      </c>
      <c r="D124" s="165"/>
      <c r="E124" s="225"/>
      <c r="F124" s="178" t="s">
        <v>1375</v>
      </c>
      <c r="G124" s="291"/>
      <c r="H124" s="181"/>
      <c r="I124" s="327"/>
    </row>
    <row r="125" spans="1:9">
      <c r="A125" s="151"/>
      <c r="B125" s="151"/>
      <c r="C125" s="188" t="s">
        <v>195</v>
      </c>
      <c r="D125" s="165"/>
      <c r="E125" s="225"/>
      <c r="F125" s="178" t="s">
        <v>1334</v>
      </c>
      <c r="G125" s="291"/>
      <c r="H125" s="181"/>
      <c r="I125" s="327"/>
    </row>
    <row r="126" spans="1:9">
      <c r="A126" s="151"/>
      <c r="B126" s="159" t="s">
        <v>196</v>
      </c>
      <c r="C126" s="160"/>
      <c r="D126" s="160"/>
      <c r="E126" s="230"/>
      <c r="F126" s="176"/>
      <c r="G126" s="303">
        <f>SUM(G127:G136)</f>
        <v>436</v>
      </c>
      <c r="H126" s="303">
        <f>SUM(H127:H136)</f>
        <v>46</v>
      </c>
      <c r="I126" s="327">
        <f t="shared" si="1"/>
        <v>0.10550458715596331</v>
      </c>
    </row>
    <row r="127" spans="1:9">
      <c r="A127" s="151"/>
      <c r="B127" s="151"/>
      <c r="C127" s="204" t="s">
        <v>197</v>
      </c>
      <c r="D127" s="165"/>
      <c r="E127" s="224"/>
      <c r="F127" s="231" t="s">
        <v>198</v>
      </c>
      <c r="G127" s="304"/>
      <c r="H127" s="168"/>
      <c r="I127" s="327"/>
    </row>
    <row r="128" spans="1:9" ht="25.5">
      <c r="A128" s="151"/>
      <c r="B128" s="151"/>
      <c r="C128" s="165" t="s">
        <v>1423</v>
      </c>
      <c r="D128" s="165"/>
      <c r="E128" s="224"/>
      <c r="F128" s="178" t="s">
        <v>1669</v>
      </c>
      <c r="G128" s="304">
        <v>3</v>
      </c>
      <c r="H128" s="168">
        <v>0</v>
      </c>
      <c r="I128" s="327">
        <f t="shared" si="1"/>
        <v>0</v>
      </c>
    </row>
    <row r="129" spans="1:9" ht="25.5">
      <c r="A129" s="151"/>
      <c r="B129" s="151"/>
      <c r="C129" s="165" t="s">
        <v>199</v>
      </c>
      <c r="D129" s="165"/>
      <c r="E129" s="224"/>
      <c r="F129" s="178" t="s">
        <v>281</v>
      </c>
      <c r="G129" s="304">
        <v>159</v>
      </c>
      <c r="H129" s="168">
        <v>16</v>
      </c>
      <c r="I129" s="327">
        <f t="shared" si="1"/>
        <v>0.10062893081761007</v>
      </c>
    </row>
    <row r="130" spans="1:9">
      <c r="A130" s="151"/>
      <c r="B130" s="151"/>
      <c r="C130" s="165" t="s">
        <v>200</v>
      </c>
      <c r="D130" s="165"/>
      <c r="E130" s="224"/>
      <c r="F130" s="178" t="s">
        <v>1670</v>
      </c>
      <c r="G130" s="304"/>
      <c r="H130" s="168"/>
      <c r="I130" s="327"/>
    </row>
    <row r="131" spans="1:9">
      <c r="A131" s="151"/>
      <c r="B131" s="151"/>
      <c r="C131" s="165" t="s">
        <v>201</v>
      </c>
      <c r="D131" s="165"/>
      <c r="E131" s="224"/>
      <c r="F131" s="178" t="s">
        <v>1671</v>
      </c>
      <c r="G131" s="304"/>
      <c r="H131" s="168"/>
      <c r="I131" s="327"/>
    </row>
    <row r="132" spans="1:9">
      <c r="A132" s="151"/>
      <c r="B132" s="151"/>
      <c r="C132" s="199" t="s">
        <v>202</v>
      </c>
      <c r="D132" s="165"/>
      <c r="E132" s="227"/>
      <c r="F132" s="178" t="s">
        <v>1603</v>
      </c>
      <c r="G132" s="304">
        <v>138</v>
      </c>
      <c r="H132" s="167">
        <v>8</v>
      </c>
      <c r="I132" s="327">
        <f t="shared" si="1"/>
        <v>5.7971014492753624E-2</v>
      </c>
    </row>
    <row r="133" spans="1:9">
      <c r="A133" s="151"/>
      <c r="B133" s="151"/>
      <c r="C133" s="165" t="s">
        <v>203</v>
      </c>
      <c r="D133" s="165"/>
      <c r="E133" s="224"/>
      <c r="F133" s="178" t="s">
        <v>204</v>
      </c>
      <c r="G133" s="304">
        <v>123</v>
      </c>
      <c r="H133" s="168">
        <v>16</v>
      </c>
      <c r="I133" s="327">
        <f t="shared" ref="I133:I196" si="2">H133/G133</f>
        <v>0.13008130081300814</v>
      </c>
    </row>
    <row r="134" spans="1:9">
      <c r="A134" s="151"/>
      <c r="B134" s="151"/>
      <c r="C134" s="165" t="s">
        <v>248</v>
      </c>
      <c r="D134" s="165"/>
      <c r="E134" s="224"/>
      <c r="F134" s="178" t="s">
        <v>1668</v>
      </c>
      <c r="G134" s="304">
        <v>3</v>
      </c>
      <c r="H134" s="168"/>
      <c r="I134" s="327">
        <f t="shared" si="2"/>
        <v>0</v>
      </c>
    </row>
    <row r="135" spans="1:9">
      <c r="A135" s="151"/>
      <c r="B135" s="151"/>
      <c r="C135" s="165" t="s">
        <v>305</v>
      </c>
      <c r="D135" s="165"/>
      <c r="E135" s="224"/>
      <c r="F135" s="178" t="s">
        <v>1672</v>
      </c>
      <c r="G135" s="304"/>
      <c r="H135" s="168"/>
      <c r="I135" s="327"/>
    </row>
    <row r="136" spans="1:9">
      <c r="A136" s="151"/>
      <c r="B136" s="151"/>
      <c r="C136" s="165" t="s">
        <v>1424</v>
      </c>
      <c r="D136" s="165"/>
      <c r="E136" s="224"/>
      <c r="F136" s="178" t="s">
        <v>1553</v>
      </c>
      <c r="G136" s="304">
        <v>10</v>
      </c>
      <c r="H136" s="168">
        <v>6</v>
      </c>
      <c r="I136" s="327">
        <f t="shared" si="2"/>
        <v>0.6</v>
      </c>
    </row>
    <row r="137" spans="1:9">
      <c r="A137" s="151"/>
      <c r="B137" s="159" t="s">
        <v>205</v>
      </c>
      <c r="C137" s="160"/>
      <c r="D137" s="160"/>
      <c r="E137" s="230"/>
      <c r="F137" s="176"/>
      <c r="G137" s="303">
        <f>G138+G139</f>
        <v>543</v>
      </c>
      <c r="H137" s="303">
        <f>H138+H139</f>
        <v>237</v>
      </c>
      <c r="I137" s="327">
        <f t="shared" si="2"/>
        <v>0.43646408839779005</v>
      </c>
    </row>
    <row r="138" spans="1:9">
      <c r="A138" s="151"/>
      <c r="B138" s="151"/>
      <c r="C138" s="165" t="s">
        <v>1430</v>
      </c>
      <c r="D138" s="165"/>
      <c r="E138" s="165"/>
      <c r="F138" s="168" t="s">
        <v>317</v>
      </c>
      <c r="G138" s="304">
        <v>543</v>
      </c>
      <c r="H138" s="168">
        <v>237</v>
      </c>
      <c r="I138" s="327">
        <f t="shared" si="2"/>
        <v>0.43646408839779005</v>
      </c>
    </row>
    <row r="139" spans="1:9">
      <c r="A139" s="151"/>
      <c r="B139" s="151"/>
      <c r="C139" s="197" t="s">
        <v>1425</v>
      </c>
      <c r="D139" s="197"/>
      <c r="E139" s="197"/>
      <c r="F139" s="166" t="s">
        <v>207</v>
      </c>
      <c r="G139" s="298">
        <f>SUM(G140:G141)</f>
        <v>0</v>
      </c>
      <c r="H139" s="166">
        <f>SUM(H140:H141)</f>
        <v>0</v>
      </c>
      <c r="I139" s="327"/>
    </row>
    <row r="140" spans="1:9">
      <c r="A140" s="151"/>
      <c r="B140" s="151"/>
      <c r="C140" s="165"/>
      <c r="D140" s="165" t="s">
        <v>1425</v>
      </c>
      <c r="E140" s="165" t="s">
        <v>208</v>
      </c>
      <c r="F140" s="168" t="s">
        <v>209</v>
      </c>
      <c r="G140" s="304"/>
      <c r="H140" s="168"/>
      <c r="I140" s="327"/>
    </row>
    <row r="141" spans="1:9">
      <c r="A141" s="151"/>
      <c r="B141" s="151"/>
      <c r="C141" s="165"/>
      <c r="D141" s="165" t="s">
        <v>1425</v>
      </c>
      <c r="E141" s="165" t="s">
        <v>210</v>
      </c>
      <c r="F141" s="168" t="s">
        <v>211</v>
      </c>
      <c r="G141" s="304"/>
      <c r="H141" s="168"/>
      <c r="I141" s="327"/>
    </row>
    <row r="142" spans="1:9">
      <c r="A142" s="151"/>
      <c r="B142" s="159" t="s">
        <v>1376</v>
      </c>
      <c r="C142" s="160"/>
      <c r="D142" s="160"/>
      <c r="E142" s="230"/>
      <c r="F142" s="176"/>
      <c r="G142" s="303">
        <f>G96+G116+G126+G137</f>
        <v>6808</v>
      </c>
      <c r="H142" s="303">
        <f>H96+H116+H126+H137</f>
        <v>1552</v>
      </c>
      <c r="I142" s="327">
        <f t="shared" si="2"/>
        <v>0.22796709753231492</v>
      </c>
    </row>
    <row r="143" spans="1:9">
      <c r="A143" s="151"/>
      <c r="B143" s="151"/>
      <c r="F143" s="170"/>
      <c r="G143" s="305"/>
      <c r="H143" s="170"/>
      <c r="I143" s="327"/>
    </row>
    <row r="144" spans="1:9">
      <c r="A144" s="152" t="s">
        <v>1393</v>
      </c>
      <c r="B144" s="152"/>
      <c r="C144" s="156"/>
      <c r="D144" s="156"/>
      <c r="E144" s="271"/>
      <c r="F144" s="172"/>
      <c r="G144" s="306"/>
      <c r="H144" s="171"/>
      <c r="I144" s="327"/>
    </row>
    <row r="145" spans="1:9">
      <c r="A145" s="151"/>
      <c r="B145" s="159" t="s">
        <v>205</v>
      </c>
      <c r="C145" s="160"/>
      <c r="D145" s="160"/>
      <c r="E145" s="160"/>
      <c r="F145" s="159"/>
      <c r="G145" s="303"/>
      <c r="H145" s="159"/>
      <c r="I145" s="327"/>
    </row>
    <row r="146" spans="1:9">
      <c r="A146" s="151"/>
      <c r="B146" s="151"/>
      <c r="C146" s="197" t="s">
        <v>1430</v>
      </c>
      <c r="D146" s="197"/>
      <c r="E146" s="197"/>
      <c r="F146" s="166" t="s">
        <v>317</v>
      </c>
      <c r="G146" s="298">
        <f>SUM(G147:G150)</f>
        <v>0</v>
      </c>
      <c r="H146" s="166">
        <f>SUM(H147:H150)</f>
        <v>0</v>
      </c>
      <c r="I146" s="327"/>
    </row>
    <row r="147" spans="1:9">
      <c r="A147" s="151"/>
      <c r="B147" s="151"/>
      <c r="C147" s="165"/>
      <c r="D147" s="165" t="s">
        <v>1430</v>
      </c>
      <c r="E147" s="232"/>
      <c r="F147" s="168" t="s">
        <v>249</v>
      </c>
      <c r="G147" s="304"/>
      <c r="H147" s="168"/>
      <c r="I147" s="327"/>
    </row>
    <row r="148" spans="1:9">
      <c r="A148" s="151"/>
      <c r="B148" s="151"/>
      <c r="C148" s="165"/>
      <c r="D148" s="165" t="s">
        <v>1430</v>
      </c>
      <c r="E148" s="232"/>
      <c r="F148" s="168" t="s">
        <v>250</v>
      </c>
      <c r="G148" s="304"/>
      <c r="H148" s="168"/>
      <c r="I148" s="327"/>
    </row>
    <row r="149" spans="1:9">
      <c r="A149" s="151"/>
      <c r="B149" s="151"/>
      <c r="C149" s="165"/>
      <c r="D149" s="165" t="s">
        <v>1430</v>
      </c>
      <c r="E149" s="232"/>
      <c r="F149" s="168" t="s">
        <v>251</v>
      </c>
      <c r="G149" s="304"/>
      <c r="H149" s="168"/>
      <c r="I149" s="327"/>
    </row>
    <row r="150" spans="1:9">
      <c r="A150" s="151"/>
      <c r="B150" s="151"/>
      <c r="C150" s="165"/>
      <c r="D150" s="165" t="s">
        <v>1430</v>
      </c>
      <c r="E150" s="232"/>
      <c r="F150" s="168" t="s">
        <v>252</v>
      </c>
      <c r="G150" s="304"/>
      <c r="H150" s="168"/>
      <c r="I150" s="327"/>
    </row>
    <row r="151" spans="1:9">
      <c r="A151" s="151"/>
      <c r="B151" s="151"/>
      <c r="C151" s="197" t="s">
        <v>1425</v>
      </c>
      <c r="D151" s="197"/>
      <c r="E151" s="197"/>
      <c r="F151" s="166" t="s">
        <v>207</v>
      </c>
      <c r="G151" s="298">
        <f>SUM(G152:G153)</f>
        <v>0</v>
      </c>
      <c r="H151" s="166">
        <f>SUM(H152:H153)</f>
        <v>0</v>
      </c>
      <c r="I151" s="327"/>
    </row>
    <row r="152" spans="1:9">
      <c r="A152" s="151"/>
      <c r="B152" s="151"/>
      <c r="C152" s="165"/>
      <c r="D152" s="165" t="s">
        <v>1425</v>
      </c>
      <c r="E152" s="165" t="s">
        <v>208</v>
      </c>
      <c r="F152" s="168" t="s">
        <v>209</v>
      </c>
      <c r="G152" s="304"/>
      <c r="H152" s="168"/>
      <c r="I152" s="327"/>
    </row>
    <row r="153" spans="1:9">
      <c r="A153" s="151"/>
      <c r="B153" s="151"/>
      <c r="C153" s="165"/>
      <c r="D153" s="165" t="s">
        <v>1425</v>
      </c>
      <c r="E153" s="165" t="s">
        <v>210</v>
      </c>
      <c r="F153" s="168" t="s">
        <v>211</v>
      </c>
      <c r="G153" s="304"/>
      <c r="H153" s="168"/>
      <c r="I153" s="327"/>
    </row>
    <row r="154" spans="1:9">
      <c r="A154" s="151"/>
      <c r="B154" s="159" t="s">
        <v>216</v>
      </c>
      <c r="C154" s="160"/>
      <c r="D154" s="160"/>
      <c r="E154" s="160"/>
      <c r="F154" s="159"/>
      <c r="G154" s="303"/>
      <c r="H154" s="159"/>
      <c r="I154" s="327"/>
    </row>
    <row r="155" spans="1:9">
      <c r="A155" s="151"/>
      <c r="B155" s="151"/>
      <c r="C155" s="165" t="s">
        <v>561</v>
      </c>
      <c r="D155" s="165"/>
      <c r="E155" s="224"/>
      <c r="F155" s="178" t="s">
        <v>217</v>
      </c>
      <c r="G155" s="304"/>
      <c r="H155" s="168"/>
      <c r="I155" s="327"/>
    </row>
    <row r="156" spans="1:9">
      <c r="A156" s="151"/>
      <c r="B156" s="151"/>
      <c r="C156" s="165" t="s">
        <v>562</v>
      </c>
      <c r="D156" s="165"/>
      <c r="E156" s="224"/>
      <c r="F156" s="178" t="s">
        <v>218</v>
      </c>
      <c r="G156" s="304"/>
      <c r="H156" s="168"/>
      <c r="I156" s="327"/>
    </row>
    <row r="157" spans="1:9">
      <c r="A157" s="151"/>
      <c r="B157" s="151"/>
      <c r="C157" s="188" t="s">
        <v>1431</v>
      </c>
      <c r="D157" s="165"/>
      <c r="E157" s="225"/>
      <c r="F157" s="183" t="s">
        <v>219</v>
      </c>
      <c r="G157" s="304"/>
      <c r="H157" s="169"/>
      <c r="I157" s="327"/>
    </row>
    <row r="158" spans="1:9">
      <c r="A158" s="151"/>
      <c r="B158" s="151"/>
      <c r="C158" s="165" t="s">
        <v>563</v>
      </c>
      <c r="D158" s="165"/>
      <c r="E158" s="224"/>
      <c r="F158" s="178" t="s">
        <v>220</v>
      </c>
      <c r="G158" s="304"/>
      <c r="H158" s="168"/>
      <c r="I158" s="327"/>
    </row>
    <row r="159" spans="1:9">
      <c r="A159" s="151"/>
      <c r="B159" s="159" t="s">
        <v>227</v>
      </c>
      <c r="C159" s="160"/>
      <c r="D159" s="160"/>
      <c r="E159" s="160"/>
      <c r="F159" s="159"/>
      <c r="G159" s="303"/>
      <c r="H159" s="159"/>
      <c r="I159" s="327"/>
    </row>
    <row r="160" spans="1:9">
      <c r="A160" s="151"/>
      <c r="B160" s="151"/>
      <c r="C160" s="188" t="s">
        <v>1430</v>
      </c>
      <c r="D160" s="165"/>
      <c r="E160" s="188"/>
      <c r="F160" s="169" t="s">
        <v>317</v>
      </c>
      <c r="G160" s="304"/>
      <c r="H160" s="169"/>
      <c r="I160" s="327"/>
    </row>
    <row r="161" spans="1:9">
      <c r="A161" s="151"/>
      <c r="B161" s="151"/>
      <c r="C161" s="188" t="s">
        <v>1425</v>
      </c>
      <c r="D161" s="165"/>
      <c r="E161" s="188"/>
      <c r="F161" s="169" t="s">
        <v>207</v>
      </c>
      <c r="G161" s="304"/>
      <c r="H161" s="169"/>
      <c r="I161" s="327"/>
    </row>
    <row r="162" spans="1:9">
      <c r="A162" s="151"/>
      <c r="B162" s="159" t="s">
        <v>1377</v>
      </c>
      <c r="C162" s="160"/>
      <c r="D162" s="160"/>
      <c r="E162" s="160"/>
      <c r="F162" s="159"/>
      <c r="G162" s="303"/>
      <c r="H162" s="159"/>
      <c r="I162" s="327"/>
    </row>
    <row r="163" spans="1:9">
      <c r="A163" s="151"/>
      <c r="B163" s="159" t="s">
        <v>1376</v>
      </c>
      <c r="C163" s="160"/>
      <c r="D163" s="160"/>
      <c r="E163" s="160"/>
      <c r="F163" s="159"/>
      <c r="G163" s="303"/>
      <c r="H163" s="159"/>
      <c r="I163" s="327"/>
    </row>
    <row r="164" spans="1:9">
      <c r="A164" s="151"/>
      <c r="B164" s="159"/>
      <c r="C164" s="160"/>
      <c r="D164" s="160"/>
      <c r="E164" s="160"/>
      <c r="F164" s="159"/>
      <c r="G164" s="303"/>
      <c r="H164" s="159"/>
      <c r="I164" s="327"/>
    </row>
    <row r="165" spans="1:9">
      <c r="A165" s="152" t="s">
        <v>1394</v>
      </c>
      <c r="B165" s="152"/>
      <c r="C165" s="156"/>
      <c r="D165" s="156"/>
      <c r="E165" s="156"/>
      <c r="F165" s="175"/>
      <c r="G165" s="310"/>
      <c r="H165" s="174"/>
      <c r="I165" s="327"/>
    </row>
    <row r="166" spans="1:9">
      <c r="A166" s="151"/>
      <c r="B166" s="159" t="s">
        <v>182</v>
      </c>
      <c r="C166" s="160"/>
      <c r="D166" s="160"/>
      <c r="E166" s="160"/>
      <c r="F166" s="159"/>
      <c r="G166" s="303">
        <f>SUM(G167:G178)+G179+G182+G183+G184+G185+G188</f>
        <v>4285</v>
      </c>
      <c r="H166" s="303">
        <f>SUM(H167:H178)+H179+H182+H183+H184+H185+H188</f>
        <v>1053</v>
      </c>
      <c r="I166" s="327">
        <f t="shared" si="2"/>
        <v>0.2457409568261377</v>
      </c>
    </row>
    <row r="167" spans="1:9">
      <c r="A167" s="151"/>
      <c r="B167" s="151"/>
      <c r="C167" s="165" t="s">
        <v>253</v>
      </c>
      <c r="D167" s="165"/>
      <c r="E167" s="224"/>
      <c r="F167" s="178" t="s">
        <v>1680</v>
      </c>
      <c r="G167" s="304">
        <v>341</v>
      </c>
      <c r="H167" s="168">
        <v>19</v>
      </c>
      <c r="I167" s="327">
        <f t="shared" si="2"/>
        <v>5.5718475073313782E-2</v>
      </c>
    </row>
    <row r="168" spans="1:9">
      <c r="A168" s="151"/>
      <c r="B168" s="151"/>
      <c r="C168" s="165" t="s">
        <v>1438</v>
      </c>
      <c r="D168" s="165"/>
      <c r="E168" s="224"/>
      <c r="F168" s="178" t="s">
        <v>1650</v>
      </c>
      <c r="G168" s="304">
        <v>370</v>
      </c>
      <c r="H168" s="168">
        <v>85</v>
      </c>
      <c r="I168" s="327">
        <f t="shared" si="2"/>
        <v>0.22972972972972974</v>
      </c>
    </row>
    <row r="169" spans="1:9">
      <c r="A169" s="151"/>
      <c r="B169" s="151"/>
      <c r="C169" s="165" t="s">
        <v>1439</v>
      </c>
      <c r="D169" s="165"/>
      <c r="E169" s="224"/>
      <c r="F169" s="178" t="s">
        <v>1605</v>
      </c>
      <c r="G169" s="304">
        <v>333</v>
      </c>
      <c r="H169" s="168">
        <v>78</v>
      </c>
      <c r="I169" s="327">
        <f t="shared" si="2"/>
        <v>0.23423423423423423</v>
      </c>
    </row>
    <row r="170" spans="1:9" ht="25.5">
      <c r="A170" s="151"/>
      <c r="B170" s="151"/>
      <c r="C170" s="165" t="s">
        <v>1440</v>
      </c>
      <c r="D170" s="165"/>
      <c r="E170" s="224"/>
      <c r="F170" s="178" t="s">
        <v>1649</v>
      </c>
      <c r="G170" s="304"/>
      <c r="H170" s="168"/>
      <c r="I170" s="327"/>
    </row>
    <row r="171" spans="1:9">
      <c r="A171" s="151"/>
      <c r="B171" s="151"/>
      <c r="C171" s="165" t="s">
        <v>1441</v>
      </c>
      <c r="D171" s="165"/>
      <c r="E171" s="224"/>
      <c r="F171" s="178" t="s">
        <v>1660</v>
      </c>
      <c r="G171" s="304"/>
      <c r="H171" s="168"/>
      <c r="I171" s="327"/>
    </row>
    <row r="172" spans="1:9" ht="25.5">
      <c r="A172" s="151"/>
      <c r="B172" s="151"/>
      <c r="C172" s="165" t="s">
        <v>1442</v>
      </c>
      <c r="D172" s="165"/>
      <c r="E172" s="224"/>
      <c r="F172" s="178" t="s">
        <v>1681</v>
      </c>
      <c r="G172" s="304">
        <v>252</v>
      </c>
      <c r="H172" s="168">
        <v>105</v>
      </c>
      <c r="I172" s="327">
        <f t="shared" si="2"/>
        <v>0.41666666666666669</v>
      </c>
    </row>
    <row r="173" spans="1:9">
      <c r="A173" s="151"/>
      <c r="B173" s="151"/>
      <c r="C173" s="289">
        <v>1300048</v>
      </c>
      <c r="D173" s="165"/>
      <c r="E173" s="224"/>
      <c r="F173" s="178" t="s">
        <v>1849</v>
      </c>
      <c r="G173" s="308">
        <v>90</v>
      </c>
      <c r="H173" s="168"/>
      <c r="I173" s="327"/>
    </row>
    <row r="174" spans="1:9">
      <c r="A174" s="151"/>
      <c r="B174" s="151"/>
      <c r="C174" s="289">
        <v>1300049</v>
      </c>
      <c r="D174" s="165"/>
      <c r="E174" s="224"/>
      <c r="F174" s="178" t="s">
        <v>1850</v>
      </c>
      <c r="G174" s="308">
        <v>90</v>
      </c>
      <c r="H174" s="168"/>
      <c r="I174" s="327"/>
    </row>
    <row r="175" spans="1:9" ht="25.5">
      <c r="A175" s="151"/>
      <c r="B175" s="151"/>
      <c r="C175" s="289">
        <v>1300050</v>
      </c>
      <c r="D175" s="165"/>
      <c r="E175" s="224"/>
      <c r="F175" s="178" t="s">
        <v>1851</v>
      </c>
      <c r="G175" s="308">
        <v>90</v>
      </c>
      <c r="H175" s="168"/>
      <c r="I175" s="327"/>
    </row>
    <row r="176" spans="1:9" ht="25.5">
      <c r="A176" s="151"/>
      <c r="B176" s="151"/>
      <c r="C176" s="165" t="s">
        <v>1443</v>
      </c>
      <c r="D176" s="165"/>
      <c r="E176" s="224"/>
      <c r="F176" s="178" t="s">
        <v>1687</v>
      </c>
      <c r="G176" s="304">
        <v>13</v>
      </c>
      <c r="H176" s="168">
        <v>32</v>
      </c>
      <c r="I176" s="327">
        <f t="shared" si="2"/>
        <v>2.4615384615384617</v>
      </c>
    </row>
    <row r="177" spans="1:9">
      <c r="A177" s="151"/>
      <c r="B177" s="151"/>
      <c r="C177" s="165" t="s">
        <v>254</v>
      </c>
      <c r="D177" s="165"/>
      <c r="E177" s="224"/>
      <c r="F177" s="178" t="s">
        <v>255</v>
      </c>
      <c r="G177" s="304">
        <v>23</v>
      </c>
      <c r="H177" s="168">
        <v>5</v>
      </c>
      <c r="I177" s="327">
        <f t="shared" si="2"/>
        <v>0.21739130434782608</v>
      </c>
    </row>
    <row r="178" spans="1:9">
      <c r="A178" s="151"/>
      <c r="B178" s="151"/>
      <c r="C178" s="165" t="s">
        <v>1444</v>
      </c>
      <c r="D178" s="165"/>
      <c r="E178" s="224"/>
      <c r="F178" s="178" t="s">
        <v>256</v>
      </c>
      <c r="G178" s="304">
        <v>457</v>
      </c>
      <c r="H178" s="168">
        <v>125</v>
      </c>
      <c r="I178" s="327">
        <f t="shared" si="2"/>
        <v>0.2735229759299781</v>
      </c>
    </row>
    <row r="179" spans="1:9">
      <c r="A179" s="151"/>
      <c r="B179" s="151"/>
      <c r="C179" s="197" t="s">
        <v>257</v>
      </c>
      <c r="D179" s="202"/>
      <c r="E179" s="202"/>
      <c r="F179" s="177" t="s">
        <v>258</v>
      </c>
      <c r="G179" s="298">
        <f>SUM(G180:G181)</f>
        <v>220</v>
      </c>
      <c r="H179" s="166">
        <f>SUM(H180:H181)</f>
        <v>84</v>
      </c>
      <c r="I179" s="327">
        <f t="shared" si="2"/>
        <v>0.38181818181818183</v>
      </c>
    </row>
    <row r="180" spans="1:9">
      <c r="A180" s="151"/>
      <c r="B180" s="151"/>
      <c r="C180" s="165"/>
      <c r="D180" s="165" t="s">
        <v>257</v>
      </c>
      <c r="E180" s="224" t="s">
        <v>259</v>
      </c>
      <c r="F180" s="178" t="s">
        <v>260</v>
      </c>
      <c r="G180" s="304">
        <v>98</v>
      </c>
      <c r="H180" s="168">
        <v>35</v>
      </c>
      <c r="I180" s="327">
        <f t="shared" si="2"/>
        <v>0.35714285714285715</v>
      </c>
    </row>
    <row r="181" spans="1:9">
      <c r="A181" s="151"/>
      <c r="B181" s="151"/>
      <c r="C181" s="165"/>
      <c r="D181" s="165" t="s">
        <v>257</v>
      </c>
      <c r="E181" s="224" t="s">
        <v>208</v>
      </c>
      <c r="F181" s="178" t="s">
        <v>261</v>
      </c>
      <c r="G181" s="304">
        <v>122</v>
      </c>
      <c r="H181" s="168">
        <v>49</v>
      </c>
      <c r="I181" s="327">
        <f t="shared" si="2"/>
        <v>0.40163934426229508</v>
      </c>
    </row>
    <row r="182" spans="1:9">
      <c r="A182" s="151"/>
      <c r="B182" s="151"/>
      <c r="C182" s="224" t="s">
        <v>262</v>
      </c>
      <c r="D182" s="224"/>
      <c r="E182" s="224"/>
      <c r="F182" s="178" t="s">
        <v>263</v>
      </c>
      <c r="G182" s="304">
        <v>1346</v>
      </c>
      <c r="H182" s="168">
        <v>343</v>
      </c>
      <c r="I182" s="327">
        <f t="shared" si="2"/>
        <v>0.25482912332838037</v>
      </c>
    </row>
    <row r="183" spans="1:9">
      <c r="A183" s="151"/>
      <c r="B183" s="151"/>
      <c r="C183" s="165" t="s">
        <v>1445</v>
      </c>
      <c r="D183" s="165"/>
      <c r="E183" s="224"/>
      <c r="F183" s="178" t="s">
        <v>264</v>
      </c>
      <c r="G183" s="304">
        <v>82</v>
      </c>
      <c r="H183" s="168">
        <v>30</v>
      </c>
      <c r="I183" s="327">
        <f t="shared" si="2"/>
        <v>0.36585365853658536</v>
      </c>
    </row>
    <row r="184" spans="1:9">
      <c r="A184" s="151"/>
      <c r="B184" s="151"/>
      <c r="C184" s="165" t="s">
        <v>1446</v>
      </c>
      <c r="D184" s="165"/>
      <c r="E184" s="224"/>
      <c r="F184" s="178" t="s">
        <v>1606</v>
      </c>
      <c r="G184" s="304">
        <v>81</v>
      </c>
      <c r="H184" s="168">
        <v>30</v>
      </c>
      <c r="I184" s="327">
        <f t="shared" si="2"/>
        <v>0.37037037037037035</v>
      </c>
    </row>
    <row r="185" spans="1:9">
      <c r="A185" s="151"/>
      <c r="B185" s="151"/>
      <c r="C185" s="197" t="s">
        <v>1437</v>
      </c>
      <c r="D185" s="200"/>
      <c r="E185" s="200"/>
      <c r="F185" s="177" t="s">
        <v>265</v>
      </c>
      <c r="G185" s="298">
        <f>SUM(G186:G187)</f>
        <v>48</v>
      </c>
      <c r="H185" s="166">
        <f>SUM(H186:H187)</f>
        <v>15</v>
      </c>
      <c r="I185" s="327">
        <f t="shared" si="2"/>
        <v>0.3125</v>
      </c>
    </row>
    <row r="186" spans="1:9">
      <c r="A186" s="151"/>
      <c r="B186" s="151"/>
      <c r="C186" s="165"/>
      <c r="D186" s="165" t="s">
        <v>1437</v>
      </c>
      <c r="E186" s="224" t="s">
        <v>208</v>
      </c>
      <c r="F186" s="178" t="s">
        <v>266</v>
      </c>
      <c r="G186" s="304">
        <v>35</v>
      </c>
      <c r="H186" s="168">
        <v>13</v>
      </c>
      <c r="I186" s="327">
        <f t="shared" si="2"/>
        <v>0.37142857142857144</v>
      </c>
    </row>
    <row r="187" spans="1:9">
      <c r="A187" s="151"/>
      <c r="B187" s="151"/>
      <c r="C187" s="165"/>
      <c r="D187" s="165" t="s">
        <v>1437</v>
      </c>
      <c r="E187" s="224" t="s">
        <v>267</v>
      </c>
      <c r="F187" s="178" t="s">
        <v>268</v>
      </c>
      <c r="G187" s="304">
        <v>13</v>
      </c>
      <c r="H187" s="168">
        <v>2</v>
      </c>
      <c r="I187" s="327">
        <f t="shared" si="2"/>
        <v>0.15384615384615385</v>
      </c>
    </row>
    <row r="188" spans="1:9">
      <c r="A188" s="151"/>
      <c r="B188" s="151"/>
      <c r="C188" s="165" t="s">
        <v>1447</v>
      </c>
      <c r="D188" s="165"/>
      <c r="E188" s="232"/>
      <c r="F188" s="178" t="s">
        <v>1646</v>
      </c>
      <c r="G188" s="304">
        <v>449</v>
      </c>
      <c r="H188" s="168">
        <v>102</v>
      </c>
      <c r="I188" s="327">
        <f t="shared" si="2"/>
        <v>0.22717149220489977</v>
      </c>
    </row>
    <row r="189" spans="1:9">
      <c r="A189" s="151"/>
      <c r="B189" s="159" t="s">
        <v>191</v>
      </c>
      <c r="C189" s="160"/>
      <c r="D189" s="160"/>
      <c r="E189" s="160"/>
      <c r="F189" s="159"/>
      <c r="G189" s="303">
        <f>SUM(G190:G197)</f>
        <v>2448</v>
      </c>
      <c r="H189" s="303">
        <f>SUM(H190:H197)</f>
        <v>684</v>
      </c>
      <c r="I189" s="327">
        <f t="shared" si="2"/>
        <v>0.27941176470588236</v>
      </c>
    </row>
    <row r="190" spans="1:9">
      <c r="A190" s="151"/>
      <c r="B190" s="151"/>
      <c r="C190" s="165" t="s">
        <v>270</v>
      </c>
      <c r="D190" s="165"/>
      <c r="E190" s="224"/>
      <c r="F190" s="178" t="s">
        <v>271</v>
      </c>
      <c r="G190" s="304">
        <v>1037</v>
      </c>
      <c r="H190" s="168">
        <v>300</v>
      </c>
      <c r="I190" s="327">
        <f t="shared" si="2"/>
        <v>0.28929604628736738</v>
      </c>
    </row>
    <row r="191" spans="1:9">
      <c r="A191" s="151"/>
      <c r="B191" s="151"/>
      <c r="C191" s="165" t="s">
        <v>272</v>
      </c>
      <c r="D191" s="165"/>
      <c r="E191" s="224"/>
      <c r="F191" s="178" t="s">
        <v>273</v>
      </c>
      <c r="G191" s="304">
        <v>589</v>
      </c>
      <c r="H191" s="168">
        <v>126</v>
      </c>
      <c r="I191" s="327">
        <f t="shared" si="2"/>
        <v>0.21392190152801357</v>
      </c>
    </row>
    <row r="192" spans="1:9">
      <c r="A192" s="151"/>
      <c r="B192" s="151"/>
      <c r="C192" s="165" t="s">
        <v>1448</v>
      </c>
      <c r="D192" s="165"/>
      <c r="E192" s="224"/>
      <c r="F192" s="178" t="s">
        <v>1684</v>
      </c>
      <c r="G192" s="313"/>
      <c r="H192" s="178"/>
      <c r="I192" s="327"/>
    </row>
    <row r="193" spans="1:9">
      <c r="A193" s="151"/>
      <c r="B193" s="151"/>
      <c r="C193" s="165" t="s">
        <v>247</v>
      </c>
      <c r="D193" s="165"/>
      <c r="E193" s="224"/>
      <c r="F193" s="178" t="s">
        <v>1600</v>
      </c>
      <c r="G193" s="304">
        <v>3</v>
      </c>
      <c r="H193" s="168">
        <v>1</v>
      </c>
      <c r="I193" s="327">
        <f t="shared" si="2"/>
        <v>0.33333333333333331</v>
      </c>
    </row>
    <row r="194" spans="1:9">
      <c r="A194" s="151"/>
      <c r="B194" s="151"/>
      <c r="C194" s="165" t="s">
        <v>1421</v>
      </c>
      <c r="D194" s="165"/>
      <c r="E194" s="224"/>
      <c r="F194" s="178" t="s">
        <v>193</v>
      </c>
      <c r="G194" s="304"/>
      <c r="H194" s="168"/>
      <c r="I194" s="327"/>
    </row>
    <row r="195" spans="1:9">
      <c r="A195" s="151"/>
      <c r="B195" s="151"/>
      <c r="C195" s="165" t="s">
        <v>1422</v>
      </c>
      <c r="D195" s="165"/>
      <c r="E195" s="224"/>
      <c r="F195" s="178" t="s">
        <v>194</v>
      </c>
      <c r="G195" s="304">
        <v>135</v>
      </c>
      <c r="H195" s="168">
        <v>85</v>
      </c>
      <c r="I195" s="327">
        <f t="shared" si="2"/>
        <v>0.62962962962962965</v>
      </c>
    </row>
    <row r="196" spans="1:9">
      <c r="A196" s="151"/>
      <c r="B196" s="151"/>
      <c r="C196" s="165" t="s">
        <v>1449</v>
      </c>
      <c r="D196" s="165"/>
      <c r="E196" s="224"/>
      <c r="F196" s="178" t="s">
        <v>1647</v>
      </c>
      <c r="G196" s="304">
        <v>502</v>
      </c>
      <c r="H196" s="168">
        <v>129</v>
      </c>
      <c r="I196" s="327">
        <f t="shared" si="2"/>
        <v>0.25697211155378485</v>
      </c>
    </row>
    <row r="197" spans="1:9">
      <c r="A197" s="151"/>
      <c r="B197" s="151"/>
      <c r="C197" s="165" t="s">
        <v>1450</v>
      </c>
      <c r="D197" s="165"/>
      <c r="E197" s="224"/>
      <c r="F197" s="178" t="s">
        <v>1648</v>
      </c>
      <c r="G197" s="304">
        <v>182</v>
      </c>
      <c r="H197" s="168">
        <v>43</v>
      </c>
      <c r="I197" s="327">
        <f t="shared" ref="I197:I260" si="3">H197/G197</f>
        <v>0.23626373626373626</v>
      </c>
    </row>
    <row r="198" spans="1:9">
      <c r="A198" s="151"/>
      <c r="B198" s="159" t="s">
        <v>196</v>
      </c>
      <c r="C198" s="160"/>
      <c r="D198" s="160"/>
      <c r="E198" s="160"/>
      <c r="F198" s="159"/>
      <c r="G198" s="303">
        <f>SUM(G199:G213)</f>
        <v>3902</v>
      </c>
      <c r="H198" s="303">
        <f>SUM(H199:H213)</f>
        <v>1046</v>
      </c>
      <c r="I198" s="327">
        <f t="shared" si="3"/>
        <v>0.26806765761148127</v>
      </c>
    </row>
    <row r="199" spans="1:9" ht="25.5">
      <c r="A199" s="151"/>
      <c r="B199" s="151"/>
      <c r="C199" s="165" t="s">
        <v>1451</v>
      </c>
      <c r="D199" s="165"/>
      <c r="E199" s="224"/>
      <c r="F199" s="178" t="s">
        <v>1609</v>
      </c>
      <c r="G199" s="304">
        <f>SUM(G200:G213)</f>
        <v>1951</v>
      </c>
      <c r="H199" s="304">
        <f>SUM(H200:H213)</f>
        <v>523</v>
      </c>
      <c r="I199" s="327">
        <f t="shared" si="3"/>
        <v>0.26806765761148127</v>
      </c>
    </row>
    <row r="200" spans="1:9">
      <c r="A200" s="151"/>
      <c r="B200" s="151"/>
      <c r="C200" s="289" t="s">
        <v>1848</v>
      </c>
      <c r="D200" s="165"/>
      <c r="E200" s="224"/>
      <c r="F200" s="288" t="s">
        <v>1852</v>
      </c>
      <c r="G200" s="309">
        <v>100</v>
      </c>
      <c r="H200" s="168"/>
      <c r="I200" s="327">
        <f t="shared" si="3"/>
        <v>0</v>
      </c>
    </row>
    <row r="201" spans="1:9">
      <c r="A201" s="151"/>
      <c r="B201" s="151"/>
      <c r="C201" s="165" t="s">
        <v>274</v>
      </c>
      <c r="D201" s="165"/>
      <c r="E201" s="224"/>
      <c r="F201" s="178" t="s">
        <v>275</v>
      </c>
      <c r="G201" s="304">
        <v>43</v>
      </c>
      <c r="H201" s="168">
        <v>19</v>
      </c>
      <c r="I201" s="327">
        <f t="shared" si="3"/>
        <v>0.44186046511627908</v>
      </c>
    </row>
    <row r="202" spans="1:9">
      <c r="A202" s="151"/>
      <c r="B202" s="151"/>
      <c r="C202" s="204" t="s">
        <v>197</v>
      </c>
      <c r="D202" s="165"/>
      <c r="E202" s="224"/>
      <c r="F202" s="231" t="s">
        <v>198</v>
      </c>
      <c r="G202" s="304">
        <v>329</v>
      </c>
      <c r="H202" s="168">
        <v>93</v>
      </c>
      <c r="I202" s="327">
        <f t="shared" si="3"/>
        <v>0.28267477203647418</v>
      </c>
    </row>
    <row r="203" spans="1:9">
      <c r="A203" s="151"/>
      <c r="B203" s="151"/>
      <c r="C203" s="165" t="s">
        <v>276</v>
      </c>
      <c r="D203" s="165"/>
      <c r="E203" s="224"/>
      <c r="F203" s="178" t="s">
        <v>277</v>
      </c>
      <c r="G203" s="304">
        <v>200</v>
      </c>
      <c r="H203" s="168">
        <v>55</v>
      </c>
      <c r="I203" s="327">
        <f t="shared" si="3"/>
        <v>0.27500000000000002</v>
      </c>
    </row>
    <row r="204" spans="1:9">
      <c r="A204" s="151"/>
      <c r="B204" s="151"/>
      <c r="C204" s="165" t="s">
        <v>278</v>
      </c>
      <c r="D204" s="165"/>
      <c r="E204" s="224"/>
      <c r="F204" s="178" t="s">
        <v>1651</v>
      </c>
      <c r="G204" s="304">
        <v>264</v>
      </c>
      <c r="H204" s="168">
        <v>76</v>
      </c>
      <c r="I204" s="327">
        <f t="shared" si="3"/>
        <v>0.2878787878787879</v>
      </c>
    </row>
    <row r="205" spans="1:9" ht="25.5">
      <c r="A205" s="151"/>
      <c r="B205" s="151"/>
      <c r="C205" s="199" t="s">
        <v>279</v>
      </c>
      <c r="D205" s="165"/>
      <c r="E205" s="227"/>
      <c r="F205" s="179" t="s">
        <v>1652</v>
      </c>
      <c r="G205" s="304"/>
      <c r="H205" s="168"/>
      <c r="I205" s="327"/>
    </row>
    <row r="206" spans="1:9" ht="25.5">
      <c r="A206" s="151"/>
      <c r="B206" s="151"/>
      <c r="C206" s="199" t="s">
        <v>280</v>
      </c>
      <c r="D206" s="165"/>
      <c r="E206" s="227"/>
      <c r="F206" s="179" t="s">
        <v>1682</v>
      </c>
      <c r="G206" s="304"/>
      <c r="H206" s="168"/>
      <c r="I206" s="327"/>
    </row>
    <row r="207" spans="1:9">
      <c r="A207" s="151"/>
      <c r="B207" s="151"/>
      <c r="C207" s="165" t="s">
        <v>1452</v>
      </c>
      <c r="D207" s="165"/>
      <c r="E207" s="224"/>
      <c r="F207" s="178" t="s">
        <v>1607</v>
      </c>
      <c r="G207" s="304"/>
      <c r="H207" s="168"/>
      <c r="I207" s="327"/>
    </row>
    <row r="208" spans="1:9">
      <c r="A208" s="151"/>
      <c r="B208" s="151"/>
      <c r="C208" s="165" t="s">
        <v>1453</v>
      </c>
      <c r="D208" s="165"/>
      <c r="E208" s="224"/>
      <c r="F208" s="178" t="s">
        <v>1608</v>
      </c>
      <c r="G208" s="304"/>
      <c r="H208" s="168"/>
      <c r="I208" s="327"/>
    </row>
    <row r="209" spans="1:11">
      <c r="A209" s="151"/>
      <c r="B209" s="151"/>
      <c r="C209" s="165" t="s">
        <v>202</v>
      </c>
      <c r="D209" s="165"/>
      <c r="E209" s="224"/>
      <c r="F209" s="178" t="s">
        <v>1603</v>
      </c>
      <c r="G209" s="304"/>
      <c r="H209" s="168"/>
      <c r="I209" s="327"/>
    </row>
    <row r="210" spans="1:11">
      <c r="A210" s="151"/>
      <c r="B210" s="151"/>
      <c r="C210" s="165" t="s">
        <v>203</v>
      </c>
      <c r="D210" s="165"/>
      <c r="E210" s="224"/>
      <c r="F210" s="178" t="s">
        <v>204</v>
      </c>
      <c r="G210" s="304"/>
      <c r="H210" s="168"/>
      <c r="I210" s="327"/>
    </row>
    <row r="211" spans="1:11" ht="25.5">
      <c r="A211" s="151"/>
      <c r="B211" s="151"/>
      <c r="C211" s="165" t="s">
        <v>199</v>
      </c>
      <c r="D211" s="165"/>
      <c r="E211" s="224"/>
      <c r="F211" s="178" t="s">
        <v>281</v>
      </c>
      <c r="G211" s="304"/>
      <c r="H211" s="168"/>
      <c r="I211" s="327"/>
    </row>
    <row r="212" spans="1:11">
      <c r="A212" s="151"/>
      <c r="B212" s="151"/>
      <c r="C212" s="165" t="s">
        <v>1424</v>
      </c>
      <c r="D212" s="165"/>
      <c r="E212" s="224"/>
      <c r="F212" s="178" t="s">
        <v>1553</v>
      </c>
      <c r="G212" s="304">
        <v>1015</v>
      </c>
      <c r="H212" s="168">
        <v>280</v>
      </c>
      <c r="I212" s="327">
        <f t="shared" si="3"/>
        <v>0.27586206896551724</v>
      </c>
    </row>
    <row r="213" spans="1:11">
      <c r="A213" s="151"/>
      <c r="B213" s="151"/>
      <c r="C213" s="165" t="s">
        <v>282</v>
      </c>
      <c r="D213" s="165"/>
      <c r="E213" s="224"/>
      <c r="F213" s="178" t="s">
        <v>1683</v>
      </c>
      <c r="G213" s="304"/>
      <c r="H213" s="168"/>
      <c r="I213" s="327"/>
    </row>
    <row r="214" spans="1:11">
      <c r="A214" s="151"/>
      <c r="B214" s="159" t="s">
        <v>205</v>
      </c>
      <c r="C214" s="160"/>
      <c r="D214" s="160"/>
      <c r="E214" s="160"/>
      <c r="F214" s="159"/>
      <c r="G214" s="303">
        <f>G215+G217</f>
        <v>55</v>
      </c>
      <c r="H214" s="303">
        <f>H215+H217</f>
        <v>216</v>
      </c>
      <c r="I214" s="327">
        <f t="shared" si="3"/>
        <v>3.9272727272727272</v>
      </c>
    </row>
    <row r="215" spans="1:11">
      <c r="A215" s="151"/>
      <c r="B215" s="151"/>
      <c r="C215" s="197" t="s">
        <v>1430</v>
      </c>
      <c r="D215" s="206"/>
      <c r="E215" s="206"/>
      <c r="F215" s="166" t="s">
        <v>317</v>
      </c>
      <c r="G215" s="298">
        <f>SUM(G216)</f>
        <v>0</v>
      </c>
      <c r="H215" s="166">
        <f>SUM(H216)</f>
        <v>171</v>
      </c>
      <c r="I215" s="327"/>
    </row>
    <row r="216" spans="1:11" ht="25.5">
      <c r="A216" s="151"/>
      <c r="B216" s="151"/>
      <c r="C216" s="165"/>
      <c r="D216" s="165" t="s">
        <v>1430</v>
      </c>
      <c r="E216" s="224" t="s">
        <v>1759</v>
      </c>
      <c r="F216" s="178" t="s">
        <v>1758</v>
      </c>
      <c r="G216" s="304">
        <v>0</v>
      </c>
      <c r="H216" s="168">
        <v>171</v>
      </c>
      <c r="I216" s="327"/>
      <c r="J216" s="158" t="s">
        <v>1760</v>
      </c>
      <c r="K216" s="4"/>
    </row>
    <row r="217" spans="1:11">
      <c r="A217" s="151"/>
      <c r="B217" s="151"/>
      <c r="C217" s="197" t="s">
        <v>1425</v>
      </c>
      <c r="D217" s="206"/>
      <c r="E217" s="206"/>
      <c r="F217" s="166" t="s">
        <v>207</v>
      </c>
      <c r="G217" s="298">
        <f>SUM(G218:G219)</f>
        <v>55</v>
      </c>
      <c r="H217" s="166">
        <f>SUM(H218:H219)</f>
        <v>45</v>
      </c>
      <c r="I217" s="327">
        <f t="shared" si="3"/>
        <v>0.81818181818181823</v>
      </c>
    </row>
    <row r="218" spans="1:11">
      <c r="A218" s="151"/>
      <c r="B218" s="151"/>
      <c r="C218" s="165"/>
      <c r="D218" s="165" t="s">
        <v>1425</v>
      </c>
      <c r="E218" s="165" t="s">
        <v>208</v>
      </c>
      <c r="F218" s="168" t="s">
        <v>209</v>
      </c>
      <c r="G218" s="304">
        <v>12</v>
      </c>
      <c r="H218" s="168">
        <v>10</v>
      </c>
      <c r="I218" s="327">
        <f t="shared" si="3"/>
        <v>0.83333333333333337</v>
      </c>
    </row>
    <row r="219" spans="1:11">
      <c r="A219" s="151"/>
      <c r="B219" s="151"/>
      <c r="C219" s="165"/>
      <c r="D219" s="165" t="s">
        <v>1425</v>
      </c>
      <c r="E219" s="165" t="s">
        <v>210</v>
      </c>
      <c r="F219" s="168" t="s">
        <v>211</v>
      </c>
      <c r="G219" s="304">
        <v>43</v>
      </c>
      <c r="H219" s="168">
        <v>35</v>
      </c>
      <c r="I219" s="327">
        <f t="shared" si="3"/>
        <v>0.81395348837209303</v>
      </c>
    </row>
    <row r="220" spans="1:11">
      <c r="A220" s="151"/>
      <c r="B220" s="159" t="s">
        <v>1378</v>
      </c>
      <c r="C220" s="160"/>
      <c r="D220" s="160"/>
      <c r="E220" s="160"/>
      <c r="F220" s="159"/>
      <c r="G220" s="303">
        <f>G179+G182+G183+G184</f>
        <v>1729</v>
      </c>
      <c r="H220" s="303">
        <f>H179+H182+H183+H184</f>
        <v>487</v>
      </c>
      <c r="I220" s="327">
        <f t="shared" si="3"/>
        <v>0.2816657027183343</v>
      </c>
    </row>
    <row r="221" spans="1:11">
      <c r="A221" s="151"/>
      <c r="B221" s="159" t="s">
        <v>1379</v>
      </c>
      <c r="C221" s="160"/>
      <c r="D221" s="160"/>
      <c r="E221" s="160"/>
      <c r="F221" s="159"/>
      <c r="G221" s="303"/>
      <c r="H221" s="159"/>
      <c r="I221" s="327"/>
    </row>
    <row r="222" spans="1:11">
      <c r="A222" s="151"/>
      <c r="B222" s="159" t="s">
        <v>1380</v>
      </c>
      <c r="C222" s="160"/>
      <c r="D222" s="160"/>
      <c r="E222" s="160"/>
      <c r="F222" s="159"/>
      <c r="G222" s="303"/>
      <c r="H222" s="159"/>
      <c r="I222" s="327"/>
    </row>
    <row r="223" spans="1:11">
      <c r="A223" s="151"/>
      <c r="B223" s="159" t="s">
        <v>1381</v>
      </c>
      <c r="C223" s="160"/>
      <c r="D223" s="160"/>
      <c r="E223" s="160"/>
      <c r="F223" s="159"/>
      <c r="G223" s="303"/>
      <c r="H223" s="159"/>
      <c r="I223" s="327"/>
    </row>
    <row r="224" spans="1:11">
      <c r="A224" s="151"/>
      <c r="B224" s="159" t="s">
        <v>1376</v>
      </c>
      <c r="C224" s="160"/>
      <c r="D224" s="159"/>
      <c r="E224" s="160"/>
      <c r="F224" s="159"/>
      <c r="G224" s="303">
        <f>G166+G189+G198+G214</f>
        <v>10690</v>
      </c>
      <c r="H224" s="303">
        <f>H166+H189+H198+H214</f>
        <v>2999</v>
      </c>
      <c r="I224" s="327">
        <f t="shared" si="3"/>
        <v>0.28054256314312442</v>
      </c>
    </row>
    <row r="225" spans="1:10">
      <c r="A225" s="151"/>
      <c r="B225" s="151"/>
      <c r="G225" s="315"/>
      <c r="H225" s="151"/>
      <c r="I225" s="327"/>
    </row>
    <row r="226" spans="1:10">
      <c r="A226" s="152" t="s">
        <v>1395</v>
      </c>
      <c r="B226" s="152"/>
      <c r="C226" s="156"/>
      <c r="D226" s="156"/>
      <c r="E226" s="156"/>
      <c r="F226" s="175"/>
      <c r="G226" s="310"/>
      <c r="H226" s="174"/>
      <c r="I226" s="327"/>
      <c r="J226" s="264" t="s">
        <v>291</v>
      </c>
    </row>
    <row r="227" spans="1:10">
      <c r="A227" s="151"/>
      <c r="B227" s="159" t="s">
        <v>182</v>
      </c>
      <c r="C227" s="160"/>
      <c r="D227" s="160"/>
      <c r="E227" s="160"/>
      <c r="F227" s="159"/>
      <c r="G227" s="303"/>
      <c r="H227" s="159"/>
      <c r="I227" s="327"/>
    </row>
    <row r="228" spans="1:10">
      <c r="A228" s="151"/>
      <c r="B228" s="151"/>
      <c r="C228" s="197" t="s">
        <v>284</v>
      </c>
      <c r="D228" s="202"/>
      <c r="E228" s="202"/>
      <c r="F228" s="177" t="s">
        <v>1531</v>
      </c>
      <c r="G228" s="299">
        <f>SUM(G229:G230)</f>
        <v>0</v>
      </c>
      <c r="H228" s="177">
        <f>SUM(H229:H230)</f>
        <v>0</v>
      </c>
      <c r="I228" s="327"/>
    </row>
    <row r="229" spans="1:10">
      <c r="A229" s="151"/>
      <c r="B229" s="151"/>
      <c r="C229" s="165"/>
      <c r="D229" s="165" t="s">
        <v>284</v>
      </c>
      <c r="E229" s="224"/>
      <c r="F229" s="178" t="s">
        <v>285</v>
      </c>
      <c r="G229" s="313"/>
      <c r="H229" s="168"/>
      <c r="I229" s="327"/>
    </row>
    <row r="230" spans="1:10">
      <c r="A230" s="151"/>
      <c r="B230" s="151"/>
      <c r="C230" s="165"/>
      <c r="D230" s="165" t="s">
        <v>284</v>
      </c>
      <c r="E230" s="224"/>
      <c r="F230" s="178" t="s">
        <v>286</v>
      </c>
      <c r="G230" s="313"/>
      <c r="H230" s="168"/>
      <c r="I230" s="327"/>
    </row>
    <row r="231" spans="1:10">
      <c r="A231" s="151"/>
      <c r="B231" s="151"/>
      <c r="C231" s="205" t="s">
        <v>1454</v>
      </c>
      <c r="D231" s="165"/>
      <c r="E231" s="232"/>
      <c r="F231" s="180" t="s">
        <v>1555</v>
      </c>
      <c r="G231" s="304"/>
      <c r="H231" s="168"/>
      <c r="I231" s="327"/>
    </row>
    <row r="232" spans="1:10">
      <c r="A232" s="151"/>
      <c r="B232" s="159" t="s">
        <v>287</v>
      </c>
      <c r="C232" s="160"/>
      <c r="D232" s="160"/>
      <c r="E232" s="160"/>
      <c r="F232" s="159"/>
      <c r="G232" s="303"/>
      <c r="H232" s="159"/>
      <c r="I232" s="327"/>
    </row>
    <row r="233" spans="1:10">
      <c r="A233" s="151"/>
      <c r="B233" s="151"/>
      <c r="C233" s="165" t="s">
        <v>298</v>
      </c>
      <c r="D233" s="165"/>
      <c r="E233" s="224"/>
      <c r="F233" s="178" t="s">
        <v>288</v>
      </c>
      <c r="G233" s="313"/>
      <c r="H233" s="168"/>
      <c r="I233" s="327"/>
    </row>
    <row r="234" spans="1:10">
      <c r="A234" s="151"/>
      <c r="B234" s="151"/>
      <c r="C234" s="165" t="s">
        <v>289</v>
      </c>
      <c r="D234" s="165"/>
      <c r="E234" s="224"/>
      <c r="F234" s="178" t="s">
        <v>299</v>
      </c>
      <c r="G234" s="313"/>
      <c r="H234" s="168"/>
      <c r="I234" s="327"/>
    </row>
    <row r="235" spans="1:10">
      <c r="A235" s="151"/>
      <c r="B235" s="151"/>
      <c r="C235" s="165" t="s">
        <v>290</v>
      </c>
      <c r="D235" s="165"/>
      <c r="E235" s="224"/>
      <c r="F235" s="178" t="s">
        <v>1532</v>
      </c>
      <c r="G235" s="313"/>
      <c r="H235" s="168"/>
      <c r="I235" s="327"/>
    </row>
    <row r="236" spans="1:10">
      <c r="A236" s="151"/>
      <c r="B236" s="151"/>
      <c r="C236" s="165" t="s">
        <v>247</v>
      </c>
      <c r="D236" s="165"/>
      <c r="E236" s="224"/>
      <c r="F236" s="178" t="s">
        <v>1600</v>
      </c>
      <c r="G236" s="312"/>
      <c r="H236" s="168"/>
      <c r="I236" s="327"/>
    </row>
    <row r="237" spans="1:10">
      <c r="A237" s="151"/>
      <c r="B237" s="151"/>
      <c r="C237" s="188" t="s">
        <v>1422</v>
      </c>
      <c r="D237" s="165"/>
      <c r="E237" s="225"/>
      <c r="F237" s="178" t="s">
        <v>194</v>
      </c>
      <c r="G237" s="312"/>
      <c r="H237" s="168"/>
      <c r="I237" s="327"/>
    </row>
    <row r="238" spans="1:10">
      <c r="A238" s="151"/>
      <c r="B238" s="151"/>
      <c r="C238" s="165" t="s">
        <v>1421</v>
      </c>
      <c r="D238" s="165"/>
      <c r="E238" s="224"/>
      <c r="F238" s="178" t="s">
        <v>193</v>
      </c>
      <c r="G238" s="313"/>
      <c r="H238" s="168"/>
      <c r="I238" s="327"/>
    </row>
    <row r="239" spans="1:10">
      <c r="A239" s="151"/>
      <c r="B239" s="159" t="s">
        <v>196</v>
      </c>
      <c r="C239" s="160"/>
      <c r="D239" s="160"/>
      <c r="E239" s="160"/>
      <c r="F239" s="159"/>
      <c r="G239" s="303"/>
      <c r="H239" s="159"/>
      <c r="I239" s="327"/>
    </row>
    <row r="240" spans="1:10" ht="25.5">
      <c r="A240" s="151"/>
      <c r="B240" s="151"/>
      <c r="C240" s="165" t="s">
        <v>1423</v>
      </c>
      <c r="D240" s="165"/>
      <c r="E240" s="224"/>
      <c r="F240" s="178" t="s">
        <v>1669</v>
      </c>
      <c r="G240" s="313"/>
      <c r="H240" s="168"/>
      <c r="I240" s="327"/>
    </row>
    <row r="241" spans="1:9" ht="25.5">
      <c r="A241" s="151"/>
      <c r="B241" s="151"/>
      <c r="C241" s="165" t="s">
        <v>199</v>
      </c>
      <c r="D241" s="165"/>
      <c r="E241" s="224"/>
      <c r="F241" s="178" t="s">
        <v>281</v>
      </c>
      <c r="G241" s="313"/>
      <c r="H241" s="168"/>
      <c r="I241" s="327"/>
    </row>
    <row r="242" spans="1:9">
      <c r="A242" s="151"/>
      <c r="B242" s="151"/>
      <c r="C242" s="165" t="s">
        <v>200</v>
      </c>
      <c r="D242" s="165"/>
      <c r="E242" s="224"/>
      <c r="F242" s="178" t="s">
        <v>1670</v>
      </c>
      <c r="G242" s="313"/>
      <c r="H242" s="168"/>
      <c r="I242" s="327"/>
    </row>
    <row r="243" spans="1:9">
      <c r="A243" s="151"/>
      <c r="B243" s="151"/>
      <c r="C243" s="165" t="s">
        <v>201</v>
      </c>
      <c r="D243" s="165"/>
      <c r="E243" s="224"/>
      <c r="F243" s="178" t="s">
        <v>1671</v>
      </c>
      <c r="G243" s="313"/>
      <c r="H243" s="168"/>
      <c r="I243" s="327"/>
    </row>
    <row r="244" spans="1:9">
      <c r="A244" s="151"/>
      <c r="B244" s="151"/>
      <c r="C244" s="199" t="s">
        <v>202</v>
      </c>
      <c r="D244" s="165"/>
      <c r="E244" s="227"/>
      <c r="F244" s="178" t="s">
        <v>1603</v>
      </c>
      <c r="G244" s="312"/>
      <c r="H244" s="194"/>
      <c r="I244" s="327"/>
    </row>
    <row r="245" spans="1:9">
      <c r="A245" s="151"/>
      <c r="B245" s="151"/>
      <c r="C245" s="165" t="s">
        <v>203</v>
      </c>
      <c r="D245" s="165"/>
      <c r="E245" s="224"/>
      <c r="F245" s="178" t="s">
        <v>204</v>
      </c>
      <c r="G245" s="313"/>
      <c r="H245" s="168"/>
      <c r="I245" s="327"/>
    </row>
    <row r="246" spans="1:9">
      <c r="A246" s="151"/>
      <c r="B246" s="151"/>
      <c r="C246" s="165" t="s">
        <v>248</v>
      </c>
      <c r="D246" s="165"/>
      <c r="E246" s="224"/>
      <c r="F246" s="178" t="s">
        <v>1668</v>
      </c>
      <c r="G246" s="313"/>
      <c r="H246" s="168"/>
      <c r="I246" s="327"/>
    </row>
    <row r="247" spans="1:9">
      <c r="A247" s="151"/>
      <c r="B247" s="151"/>
      <c r="C247" s="165" t="s">
        <v>305</v>
      </c>
      <c r="D247" s="165"/>
      <c r="E247" s="224"/>
      <c r="F247" s="178" t="s">
        <v>1672</v>
      </c>
      <c r="G247" s="313"/>
      <c r="H247" s="168"/>
      <c r="I247" s="327"/>
    </row>
    <row r="248" spans="1:9">
      <c r="A248" s="151"/>
      <c r="B248" s="151"/>
      <c r="C248" s="188" t="s">
        <v>1424</v>
      </c>
      <c r="D248" s="165"/>
      <c r="E248" s="225"/>
      <c r="F248" s="183" t="s">
        <v>1553</v>
      </c>
      <c r="G248" s="313"/>
      <c r="H248" s="168"/>
      <c r="I248" s="327"/>
    </row>
    <row r="249" spans="1:9">
      <c r="A249" s="151"/>
      <c r="B249" s="159" t="s">
        <v>205</v>
      </c>
      <c r="C249" s="160"/>
      <c r="D249" s="160"/>
      <c r="E249" s="160"/>
      <c r="F249" s="159"/>
      <c r="G249" s="303"/>
      <c r="H249" s="159"/>
      <c r="I249" s="327"/>
    </row>
    <row r="250" spans="1:9">
      <c r="A250" s="151"/>
      <c r="B250" s="151"/>
      <c r="C250" s="205" t="s">
        <v>1430</v>
      </c>
      <c r="D250" s="165"/>
      <c r="E250" s="205"/>
      <c r="F250" s="181" t="s">
        <v>317</v>
      </c>
      <c r="G250" s="304"/>
      <c r="H250" s="168"/>
      <c r="I250" s="327"/>
    </row>
    <row r="251" spans="1:9">
      <c r="A251" s="151"/>
      <c r="B251" s="151"/>
      <c r="C251" s="197" t="s">
        <v>1425</v>
      </c>
      <c r="D251" s="206"/>
      <c r="E251" s="206"/>
      <c r="F251" s="166" t="s">
        <v>207</v>
      </c>
      <c r="G251" s="298">
        <f>SUM(G252:G253)</f>
        <v>0</v>
      </c>
      <c r="H251" s="166">
        <f>SUM(H252:H253)</f>
        <v>0</v>
      </c>
      <c r="I251" s="327"/>
    </row>
    <row r="252" spans="1:9">
      <c r="A252" s="151"/>
      <c r="B252" s="151"/>
      <c r="C252" s="165"/>
      <c r="D252" s="165">
        <v>1000207</v>
      </c>
      <c r="E252" s="165" t="s">
        <v>208</v>
      </c>
      <c r="F252" s="168" t="s">
        <v>209</v>
      </c>
      <c r="G252" s="304"/>
      <c r="H252" s="168"/>
      <c r="I252" s="327"/>
    </row>
    <row r="253" spans="1:9">
      <c r="A253" s="151"/>
      <c r="B253" s="151"/>
      <c r="C253" s="165"/>
      <c r="D253" s="165">
        <v>1000207</v>
      </c>
      <c r="E253" s="165" t="s">
        <v>210</v>
      </c>
      <c r="F253" s="168" t="s">
        <v>211</v>
      </c>
      <c r="G253" s="304"/>
      <c r="H253" s="168"/>
      <c r="I253" s="327"/>
    </row>
    <row r="254" spans="1:9">
      <c r="A254" s="151"/>
      <c r="B254" s="159" t="s">
        <v>1376</v>
      </c>
      <c r="C254" s="160"/>
      <c r="D254" s="160"/>
      <c r="E254" s="160"/>
      <c r="F254" s="159"/>
      <c r="G254" s="303"/>
      <c r="H254" s="159"/>
      <c r="I254" s="327"/>
    </row>
    <row r="255" spans="1:9">
      <c r="A255" s="151"/>
      <c r="B255" s="151"/>
      <c r="G255" s="315"/>
      <c r="H255" s="151"/>
      <c r="I255" s="327"/>
    </row>
    <row r="256" spans="1:9">
      <c r="A256" s="152" t="s">
        <v>1398</v>
      </c>
      <c r="B256" s="152"/>
      <c r="C256" s="156"/>
      <c r="D256" s="156"/>
      <c r="E256" s="156"/>
      <c r="F256" s="175"/>
      <c r="G256" s="310"/>
      <c r="H256" s="174"/>
      <c r="I256" s="327"/>
    </row>
    <row r="257" spans="2:9">
      <c r="B257" s="159" t="s">
        <v>182</v>
      </c>
      <c r="C257" s="160"/>
      <c r="D257" s="160"/>
      <c r="E257" s="160"/>
      <c r="F257" s="159"/>
      <c r="G257" s="303">
        <f>G258+G261+G262+G263+G264+G267+G268</f>
        <v>3253</v>
      </c>
      <c r="H257" s="303">
        <f>H258+H261+H262+H263+H264+H267+H268</f>
        <v>828</v>
      </c>
      <c r="I257" s="327">
        <f t="shared" si="3"/>
        <v>0.25453427605287426</v>
      </c>
    </row>
    <row r="258" spans="2:9">
      <c r="C258" s="197" t="s">
        <v>284</v>
      </c>
      <c r="D258" s="200"/>
      <c r="E258" s="200"/>
      <c r="F258" s="233" t="s">
        <v>1531</v>
      </c>
      <c r="G258" s="299">
        <f>SUM(G259:G260)</f>
        <v>350</v>
      </c>
      <c r="H258" s="177">
        <f>SUM(H259:H260)</f>
        <v>135</v>
      </c>
      <c r="I258" s="327">
        <f t="shared" si="3"/>
        <v>0.38571428571428573</v>
      </c>
    </row>
    <row r="259" spans="2:9">
      <c r="C259" s="165"/>
      <c r="D259" s="165" t="s">
        <v>284</v>
      </c>
      <c r="E259" s="224"/>
      <c r="F259" s="229" t="s">
        <v>292</v>
      </c>
      <c r="G259" s="304">
        <v>120</v>
      </c>
      <c r="H259" s="168">
        <v>53</v>
      </c>
      <c r="I259" s="327">
        <f t="shared" si="3"/>
        <v>0.44166666666666665</v>
      </c>
    </row>
    <row r="260" spans="2:9">
      <c r="C260" s="165"/>
      <c r="D260" s="165" t="s">
        <v>284</v>
      </c>
      <c r="E260" s="224"/>
      <c r="F260" s="229" t="s">
        <v>293</v>
      </c>
      <c r="G260" s="304">
        <v>230</v>
      </c>
      <c r="H260" s="168">
        <v>82</v>
      </c>
      <c r="I260" s="327">
        <f t="shared" si="3"/>
        <v>0.35652173913043478</v>
      </c>
    </row>
    <row r="261" spans="2:9">
      <c r="C261" s="165" t="s">
        <v>1438</v>
      </c>
      <c r="D261" s="165"/>
      <c r="E261" s="224"/>
      <c r="F261" s="178" t="s">
        <v>1650</v>
      </c>
      <c r="G261" s="304"/>
      <c r="H261" s="168">
        <v>47</v>
      </c>
      <c r="I261" s="327"/>
    </row>
    <row r="262" spans="2:9">
      <c r="C262" s="165" t="s">
        <v>1454</v>
      </c>
      <c r="D262" s="165"/>
      <c r="E262" s="224"/>
      <c r="F262" s="178" t="s">
        <v>1555</v>
      </c>
      <c r="G262" s="304">
        <v>609</v>
      </c>
      <c r="H262" s="168">
        <v>368</v>
      </c>
      <c r="I262" s="327">
        <f t="shared" ref="I262:I304" si="4">H262/G262</f>
        <v>0.60426929392446638</v>
      </c>
    </row>
    <row r="263" spans="2:9">
      <c r="C263" s="199" t="s">
        <v>1455</v>
      </c>
      <c r="D263" s="165"/>
      <c r="E263" s="199"/>
      <c r="F263" s="182" t="s">
        <v>1554</v>
      </c>
      <c r="G263" s="304">
        <v>322</v>
      </c>
      <c r="H263" s="168">
        <v>52</v>
      </c>
      <c r="I263" s="327">
        <f t="shared" si="4"/>
        <v>0.16149068322981366</v>
      </c>
    </row>
    <row r="264" spans="2:9">
      <c r="C264" s="197" t="s">
        <v>1456</v>
      </c>
      <c r="D264" s="166"/>
      <c r="E264" s="197"/>
      <c r="F264" s="234" t="s">
        <v>1562</v>
      </c>
      <c r="G264" s="298">
        <f>SUM(G265:G266)</f>
        <v>350</v>
      </c>
      <c r="H264" s="166">
        <f>SUM(H265:H266)</f>
        <v>41</v>
      </c>
      <c r="I264" s="327">
        <f t="shared" si="4"/>
        <v>0.11714285714285715</v>
      </c>
    </row>
    <row r="265" spans="2:9">
      <c r="C265" s="199"/>
      <c r="D265" s="165">
        <v>1200070</v>
      </c>
      <c r="E265" s="199"/>
      <c r="F265" s="182" t="s">
        <v>294</v>
      </c>
      <c r="G265" s="313">
        <v>195</v>
      </c>
      <c r="H265" s="178">
        <v>15</v>
      </c>
      <c r="I265" s="327">
        <f t="shared" si="4"/>
        <v>7.6923076923076927E-2</v>
      </c>
    </row>
    <row r="266" spans="2:9">
      <c r="C266" s="199"/>
      <c r="D266" s="165">
        <v>1200070</v>
      </c>
      <c r="E266" s="227"/>
      <c r="F266" s="229" t="s">
        <v>295</v>
      </c>
      <c r="G266" s="313">
        <v>155</v>
      </c>
      <c r="H266" s="178">
        <v>26</v>
      </c>
      <c r="I266" s="327">
        <f t="shared" si="4"/>
        <v>0.16774193548387098</v>
      </c>
    </row>
    <row r="267" spans="2:9">
      <c r="C267" s="199" t="s">
        <v>296</v>
      </c>
      <c r="D267" s="165"/>
      <c r="E267" s="227" t="s">
        <v>269</v>
      </c>
      <c r="F267" s="229" t="s">
        <v>1755</v>
      </c>
      <c r="G267" s="313">
        <v>576</v>
      </c>
      <c r="H267" s="178">
        <v>43</v>
      </c>
      <c r="I267" s="327">
        <f t="shared" si="4"/>
        <v>7.4652777777777776E-2</v>
      </c>
    </row>
    <row r="268" spans="2:9">
      <c r="C268" s="165" t="s">
        <v>244</v>
      </c>
      <c r="D268" s="165"/>
      <c r="E268" s="224"/>
      <c r="F268" s="178" t="s">
        <v>1601</v>
      </c>
      <c r="G268" s="313">
        <v>1046</v>
      </c>
      <c r="H268" s="178">
        <v>142</v>
      </c>
      <c r="I268" s="327">
        <f t="shared" si="4"/>
        <v>0.13575525812619502</v>
      </c>
    </row>
    <row r="269" spans="2:9">
      <c r="B269" s="159" t="s">
        <v>297</v>
      </c>
      <c r="C269" s="160"/>
      <c r="D269" s="160"/>
      <c r="E269" s="160"/>
      <c r="F269" s="159"/>
      <c r="G269" s="303">
        <f>SUM(G270:G281)</f>
        <v>60234</v>
      </c>
      <c r="H269" s="303">
        <f>SUM(H270:H281)</f>
        <v>14247</v>
      </c>
      <c r="I269" s="327">
        <f t="shared" si="4"/>
        <v>0.2365275425839227</v>
      </c>
    </row>
    <row r="270" spans="2:9">
      <c r="C270" s="165" t="s">
        <v>298</v>
      </c>
      <c r="D270" s="165"/>
      <c r="E270" s="224"/>
      <c r="F270" s="178" t="s">
        <v>288</v>
      </c>
      <c r="G270" s="313">
        <v>29401</v>
      </c>
      <c r="H270" s="178">
        <v>8387</v>
      </c>
      <c r="I270" s="327">
        <f t="shared" si="4"/>
        <v>0.28526240604061087</v>
      </c>
    </row>
    <row r="271" spans="2:9">
      <c r="C271" s="165" t="s">
        <v>289</v>
      </c>
      <c r="D271" s="165"/>
      <c r="E271" s="224"/>
      <c r="F271" s="178" t="s">
        <v>299</v>
      </c>
      <c r="G271" s="313">
        <v>24493</v>
      </c>
      <c r="H271" s="178">
        <v>4108</v>
      </c>
      <c r="I271" s="327">
        <f t="shared" si="4"/>
        <v>0.16772138978483647</v>
      </c>
    </row>
    <row r="272" spans="2:9">
      <c r="C272" s="165" t="s">
        <v>290</v>
      </c>
      <c r="D272" s="165"/>
      <c r="E272" s="224"/>
      <c r="F272" s="178" t="s">
        <v>1532</v>
      </c>
      <c r="G272" s="313">
        <v>10</v>
      </c>
      <c r="H272" s="178">
        <v>2</v>
      </c>
      <c r="I272" s="327">
        <f t="shared" si="4"/>
        <v>0.2</v>
      </c>
    </row>
    <row r="273" spans="2:9">
      <c r="C273" s="165" t="s">
        <v>247</v>
      </c>
      <c r="D273" s="165"/>
      <c r="E273" s="224"/>
      <c r="F273" s="178" t="s">
        <v>1600</v>
      </c>
      <c r="G273" s="313">
        <v>920</v>
      </c>
      <c r="H273" s="178">
        <v>314</v>
      </c>
      <c r="I273" s="327">
        <f t="shared" si="4"/>
        <v>0.34130434782608693</v>
      </c>
    </row>
    <row r="274" spans="2:9">
      <c r="C274" s="165" t="s">
        <v>1421</v>
      </c>
      <c r="D274" s="165"/>
      <c r="E274" s="224"/>
      <c r="F274" s="178" t="s">
        <v>193</v>
      </c>
      <c r="G274" s="313">
        <v>1</v>
      </c>
      <c r="H274" s="178"/>
      <c r="I274" s="327">
        <f t="shared" si="4"/>
        <v>0</v>
      </c>
    </row>
    <row r="275" spans="2:9">
      <c r="C275" s="165" t="s">
        <v>1422</v>
      </c>
      <c r="D275" s="165"/>
      <c r="E275" s="224"/>
      <c r="F275" s="178" t="s">
        <v>194</v>
      </c>
      <c r="G275" s="313">
        <v>4539</v>
      </c>
      <c r="H275" s="178">
        <v>1273</v>
      </c>
      <c r="I275" s="327">
        <f t="shared" si="4"/>
        <v>0.28045825071601677</v>
      </c>
    </row>
    <row r="276" spans="2:9">
      <c r="C276" s="188" t="s">
        <v>300</v>
      </c>
      <c r="D276" s="165"/>
      <c r="E276" s="225"/>
      <c r="F276" s="183" t="s">
        <v>1375</v>
      </c>
      <c r="G276" s="304"/>
      <c r="H276" s="168">
        <v>1</v>
      </c>
      <c r="I276" s="327"/>
    </row>
    <row r="277" spans="2:9">
      <c r="C277" s="188" t="s">
        <v>195</v>
      </c>
      <c r="D277" s="165"/>
      <c r="E277" s="225"/>
      <c r="F277" s="183" t="s">
        <v>1334</v>
      </c>
      <c r="G277" s="304">
        <v>520</v>
      </c>
      <c r="H277" s="168">
        <v>92</v>
      </c>
      <c r="I277" s="327">
        <f t="shared" si="4"/>
        <v>0.17692307692307693</v>
      </c>
    </row>
    <row r="278" spans="2:9">
      <c r="C278" s="188" t="s">
        <v>1457</v>
      </c>
      <c r="D278" s="165"/>
      <c r="E278" s="225"/>
      <c r="F278" s="183" t="s">
        <v>301</v>
      </c>
      <c r="G278" s="304">
        <v>350</v>
      </c>
      <c r="H278" s="169">
        <v>70</v>
      </c>
      <c r="I278" s="327">
        <f t="shared" si="4"/>
        <v>0.2</v>
      </c>
    </row>
    <row r="279" spans="2:9" ht="25.5">
      <c r="C279" s="165" t="s">
        <v>1461</v>
      </c>
      <c r="D279" s="165"/>
      <c r="E279" s="165"/>
      <c r="F279" s="183" t="s">
        <v>302</v>
      </c>
      <c r="G279" s="304"/>
      <c r="H279" s="168"/>
      <c r="I279" s="327"/>
    </row>
    <row r="280" spans="2:9">
      <c r="C280" s="165" t="s">
        <v>1458</v>
      </c>
      <c r="D280" s="165"/>
      <c r="E280" s="224"/>
      <c r="F280" s="178" t="s">
        <v>303</v>
      </c>
      <c r="G280" s="304"/>
      <c r="H280" s="168"/>
      <c r="I280" s="327"/>
    </row>
    <row r="281" spans="2:9">
      <c r="C281" s="165" t="s">
        <v>1459</v>
      </c>
      <c r="D281" s="165"/>
      <c r="E281" s="224"/>
      <c r="F281" s="178" t="s">
        <v>304</v>
      </c>
      <c r="G281" s="304"/>
      <c r="H281" s="168"/>
      <c r="I281" s="327"/>
    </row>
    <row r="282" spans="2:9">
      <c r="B282" s="159" t="s">
        <v>196</v>
      </c>
      <c r="C282" s="160"/>
      <c r="D282" s="160"/>
      <c r="E282" s="160"/>
      <c r="F282" s="159"/>
      <c r="G282" s="303">
        <f>SUM(G283:G296)</f>
        <v>25826</v>
      </c>
      <c r="H282" s="303">
        <f>SUM(H283:H296)</f>
        <v>6489</v>
      </c>
      <c r="I282" s="327">
        <f t="shared" si="4"/>
        <v>0.25125842174552776</v>
      </c>
    </row>
    <row r="283" spans="2:9">
      <c r="C283" s="204" t="s">
        <v>197</v>
      </c>
      <c r="D283" s="165"/>
      <c r="E283" s="224"/>
      <c r="F283" s="231" t="s">
        <v>198</v>
      </c>
      <c r="G283" s="304"/>
      <c r="H283" s="168"/>
      <c r="I283" s="327"/>
    </row>
    <row r="284" spans="2:9">
      <c r="C284" s="165" t="s">
        <v>248</v>
      </c>
      <c r="D284" s="165"/>
      <c r="E284" s="224"/>
      <c r="F284" s="178" t="s">
        <v>1668</v>
      </c>
      <c r="G284" s="313">
        <v>470</v>
      </c>
      <c r="H284" s="178">
        <v>114</v>
      </c>
      <c r="I284" s="327">
        <f t="shared" si="4"/>
        <v>0.24255319148936169</v>
      </c>
    </row>
    <row r="285" spans="2:9">
      <c r="C285" s="165" t="s">
        <v>305</v>
      </c>
      <c r="D285" s="165"/>
      <c r="E285" s="224"/>
      <c r="F285" s="178" t="s">
        <v>1672</v>
      </c>
      <c r="G285" s="313"/>
      <c r="H285" s="178"/>
      <c r="I285" s="327"/>
    </row>
    <row r="286" spans="2:9">
      <c r="C286" s="165" t="s">
        <v>1460</v>
      </c>
      <c r="D286" s="165"/>
      <c r="E286" s="224"/>
      <c r="F286" s="178" t="s">
        <v>1604</v>
      </c>
      <c r="G286" s="313"/>
      <c r="H286" s="178"/>
      <c r="I286" s="327"/>
    </row>
    <row r="287" spans="2:9">
      <c r="C287" s="207" t="s">
        <v>306</v>
      </c>
      <c r="D287" s="165"/>
      <c r="E287" s="227"/>
      <c r="F287" s="235" t="s">
        <v>1721</v>
      </c>
      <c r="G287" s="313">
        <v>370</v>
      </c>
      <c r="H287" s="178">
        <v>84</v>
      </c>
      <c r="I287" s="327">
        <f t="shared" si="4"/>
        <v>0.22702702702702704</v>
      </c>
    </row>
    <row r="288" spans="2:9" ht="25.5">
      <c r="C288" s="165" t="s">
        <v>1423</v>
      </c>
      <c r="D288" s="165"/>
      <c r="E288" s="224"/>
      <c r="F288" s="178" t="s">
        <v>1669</v>
      </c>
      <c r="G288" s="313">
        <v>270</v>
      </c>
      <c r="H288" s="178">
        <v>22</v>
      </c>
      <c r="I288" s="327">
        <f t="shared" si="4"/>
        <v>8.1481481481481488E-2</v>
      </c>
    </row>
    <row r="289" spans="2:10" ht="25.5">
      <c r="C289" s="165" t="s">
        <v>199</v>
      </c>
      <c r="D289" s="165"/>
      <c r="E289" s="224"/>
      <c r="F289" s="178" t="s">
        <v>281</v>
      </c>
      <c r="G289" s="313">
        <v>2925</v>
      </c>
      <c r="H289" s="178">
        <v>579</v>
      </c>
      <c r="I289" s="327">
        <f t="shared" si="4"/>
        <v>0.19794871794871796</v>
      </c>
    </row>
    <row r="290" spans="2:10">
      <c r="C290" s="165" t="s">
        <v>200</v>
      </c>
      <c r="D290" s="165"/>
      <c r="E290" s="224"/>
      <c r="F290" s="178" t="s">
        <v>1670</v>
      </c>
      <c r="G290" s="313"/>
      <c r="H290" s="178"/>
      <c r="I290" s="327"/>
    </row>
    <row r="291" spans="2:10">
      <c r="C291" s="165" t="s">
        <v>201</v>
      </c>
      <c r="D291" s="165"/>
      <c r="E291" s="224"/>
      <c r="F291" s="178" t="s">
        <v>1671</v>
      </c>
      <c r="G291" s="313"/>
      <c r="H291" s="178"/>
      <c r="I291" s="327"/>
    </row>
    <row r="292" spans="2:10">
      <c r="C292" s="199" t="s">
        <v>202</v>
      </c>
      <c r="D292" s="165"/>
      <c r="E292" s="227"/>
      <c r="F292" s="178" t="s">
        <v>1603</v>
      </c>
      <c r="G292" s="313">
        <v>14748</v>
      </c>
      <c r="H292" s="178">
        <v>4002</v>
      </c>
      <c r="I292" s="327">
        <f t="shared" si="4"/>
        <v>0.27135882831570385</v>
      </c>
    </row>
    <row r="293" spans="2:10">
      <c r="C293" s="165" t="s">
        <v>203</v>
      </c>
      <c r="D293" s="165"/>
      <c r="E293" s="224"/>
      <c r="F293" s="178" t="s">
        <v>204</v>
      </c>
      <c r="G293" s="313">
        <v>4553</v>
      </c>
      <c r="H293" s="178">
        <v>795</v>
      </c>
      <c r="I293" s="327">
        <f t="shared" si="4"/>
        <v>0.17461014715572151</v>
      </c>
    </row>
    <row r="294" spans="2:10">
      <c r="C294" s="165" t="s">
        <v>1424</v>
      </c>
      <c r="D294" s="165"/>
      <c r="E294" s="224"/>
      <c r="F294" s="178" t="s">
        <v>1553</v>
      </c>
      <c r="G294" s="313">
        <v>2220</v>
      </c>
      <c r="H294" s="178">
        <v>809</v>
      </c>
      <c r="I294" s="327">
        <f t="shared" si="4"/>
        <v>0.36441441441441441</v>
      </c>
    </row>
    <row r="295" spans="2:10">
      <c r="C295" s="207" t="s">
        <v>306</v>
      </c>
      <c r="D295" s="165"/>
      <c r="E295" s="227"/>
      <c r="F295" s="235" t="s">
        <v>1721</v>
      </c>
      <c r="G295" s="313">
        <v>270</v>
      </c>
      <c r="H295" s="178">
        <v>84</v>
      </c>
      <c r="I295" s="327">
        <f t="shared" si="4"/>
        <v>0.31111111111111112</v>
      </c>
    </row>
    <row r="296" spans="2:10">
      <c r="C296" s="207" t="s">
        <v>1273</v>
      </c>
      <c r="D296" s="165"/>
      <c r="E296" s="227" t="s">
        <v>1538</v>
      </c>
      <c r="F296" s="235" t="s">
        <v>1637</v>
      </c>
      <c r="G296" s="313"/>
      <c r="H296" s="178"/>
      <c r="I296" s="327"/>
      <c r="J296" s="151" t="s">
        <v>308</v>
      </c>
    </row>
    <row r="297" spans="2:10">
      <c r="B297" s="159" t="s">
        <v>205</v>
      </c>
      <c r="C297" s="160"/>
      <c r="D297" s="160"/>
      <c r="E297" s="160"/>
      <c r="F297" s="159"/>
      <c r="G297" s="303">
        <f>G298+G300</f>
        <v>579</v>
      </c>
      <c r="H297" s="303">
        <f>H298+H300</f>
        <v>381</v>
      </c>
      <c r="I297" s="327">
        <f t="shared" si="4"/>
        <v>0.65803108808290156</v>
      </c>
    </row>
    <row r="298" spans="2:10">
      <c r="C298" s="197" t="s">
        <v>1430</v>
      </c>
      <c r="D298" s="197"/>
      <c r="E298" s="197"/>
      <c r="F298" s="166" t="s">
        <v>317</v>
      </c>
      <c r="G298" s="298">
        <f>SUM(G299)</f>
        <v>570</v>
      </c>
      <c r="H298" s="166">
        <f>SUM(H299)</f>
        <v>380</v>
      </c>
      <c r="I298" s="327">
        <f t="shared" si="4"/>
        <v>0.66666666666666663</v>
      </c>
    </row>
    <row r="299" spans="2:10">
      <c r="C299" s="188"/>
      <c r="D299" s="165" t="s">
        <v>1430</v>
      </c>
      <c r="E299" s="236" t="s">
        <v>1539</v>
      </c>
      <c r="F299" s="169" t="s">
        <v>206</v>
      </c>
      <c r="G299" s="304">
        <v>570</v>
      </c>
      <c r="H299" s="169">
        <v>380</v>
      </c>
      <c r="I299" s="327">
        <f t="shared" si="4"/>
        <v>0.66666666666666663</v>
      </c>
      <c r="J299" s="151" t="s">
        <v>309</v>
      </c>
    </row>
    <row r="300" spans="2:10">
      <c r="C300" s="197" t="s">
        <v>1425</v>
      </c>
      <c r="D300" s="206"/>
      <c r="E300" s="206"/>
      <c r="F300" s="166" t="s">
        <v>207</v>
      </c>
      <c r="G300" s="298">
        <f>SUM(G301:G302)</f>
        <v>9</v>
      </c>
      <c r="H300" s="166">
        <f>SUM(H301:H302)</f>
        <v>1</v>
      </c>
      <c r="I300" s="327">
        <f t="shared" si="4"/>
        <v>0.1111111111111111</v>
      </c>
    </row>
    <row r="301" spans="2:10">
      <c r="C301" s="165"/>
      <c r="D301" s="165" t="s">
        <v>1425</v>
      </c>
      <c r="E301" s="165" t="s">
        <v>208</v>
      </c>
      <c r="F301" s="168" t="s">
        <v>209</v>
      </c>
      <c r="G301" s="304">
        <v>4</v>
      </c>
      <c r="H301" s="168"/>
      <c r="I301" s="327">
        <f t="shared" si="4"/>
        <v>0</v>
      </c>
    </row>
    <row r="302" spans="2:10">
      <c r="C302" s="165"/>
      <c r="D302" s="165" t="s">
        <v>1425</v>
      </c>
      <c r="E302" s="165" t="s">
        <v>210</v>
      </c>
      <c r="F302" s="168" t="s">
        <v>211</v>
      </c>
      <c r="G302" s="304">
        <v>5</v>
      </c>
      <c r="H302" s="168">
        <v>1</v>
      </c>
      <c r="I302" s="327">
        <f t="shared" si="4"/>
        <v>0.2</v>
      </c>
    </row>
    <row r="303" spans="2:10">
      <c r="B303" s="159" t="s">
        <v>1382</v>
      </c>
      <c r="C303" s="160"/>
      <c r="D303" s="160"/>
      <c r="E303" s="160"/>
      <c r="F303" s="159"/>
      <c r="G303" s="303"/>
      <c r="H303" s="159"/>
      <c r="I303" s="327"/>
    </row>
    <row r="304" spans="2:10">
      <c r="B304" s="159" t="s">
        <v>1376</v>
      </c>
      <c r="C304" s="160"/>
      <c r="D304" s="160"/>
      <c r="E304" s="160"/>
      <c r="F304" s="159"/>
      <c r="G304" s="303">
        <f>G257+G269+G282+G297</f>
        <v>89892</v>
      </c>
      <c r="H304" s="303">
        <f>H257+H269+H282+H297</f>
        <v>21945</v>
      </c>
      <c r="I304" s="327">
        <f t="shared" si="4"/>
        <v>0.24412628487518356</v>
      </c>
    </row>
    <row r="305" spans="1:9">
      <c r="F305" s="159"/>
      <c r="G305" s="303"/>
      <c r="H305" s="151"/>
      <c r="I305" s="327"/>
    </row>
    <row r="306" spans="1:9">
      <c r="A306" s="152" t="s">
        <v>1399</v>
      </c>
      <c r="B306" s="152"/>
      <c r="C306" s="156"/>
      <c r="D306" s="156"/>
      <c r="E306" s="156"/>
      <c r="F306" s="175"/>
      <c r="G306" s="310"/>
      <c r="H306" s="174"/>
      <c r="I306" s="327"/>
    </row>
    <row r="307" spans="1:9">
      <c r="B307" s="159" t="s">
        <v>182</v>
      </c>
      <c r="C307" s="159"/>
      <c r="D307" s="159"/>
      <c r="E307" s="160"/>
      <c r="F307" s="159"/>
      <c r="G307" s="303"/>
      <c r="H307" s="159"/>
      <c r="I307" s="327"/>
    </row>
    <row r="308" spans="1:9">
      <c r="C308" s="165" t="s">
        <v>284</v>
      </c>
      <c r="D308" s="165"/>
      <c r="E308" s="224"/>
      <c r="F308" s="178" t="s">
        <v>1531</v>
      </c>
      <c r="G308" s="304"/>
      <c r="H308" s="168"/>
      <c r="I308" s="327"/>
    </row>
    <row r="309" spans="1:9">
      <c r="C309" s="165" t="s">
        <v>1422</v>
      </c>
      <c r="D309" s="165"/>
      <c r="E309" s="224"/>
      <c r="F309" s="178" t="s">
        <v>194</v>
      </c>
      <c r="G309" s="304"/>
      <c r="H309" s="168"/>
      <c r="I309" s="327"/>
    </row>
    <row r="310" spans="1:9">
      <c r="C310" s="165" t="s">
        <v>1424</v>
      </c>
      <c r="D310" s="165"/>
      <c r="E310" s="224"/>
      <c r="F310" s="178" t="s">
        <v>1553</v>
      </c>
      <c r="G310" s="304"/>
      <c r="H310" s="168"/>
      <c r="I310" s="327"/>
    </row>
    <row r="311" spans="1:9">
      <c r="C311" s="165" t="s">
        <v>1438</v>
      </c>
      <c r="D311" s="165"/>
      <c r="E311" s="224"/>
      <c r="F311" s="178" t="s">
        <v>1650</v>
      </c>
      <c r="G311" s="304"/>
      <c r="H311" s="168"/>
      <c r="I311" s="327"/>
    </row>
    <row r="312" spans="1:9">
      <c r="C312" s="165" t="s">
        <v>1454</v>
      </c>
      <c r="D312" s="165"/>
      <c r="E312" s="224"/>
      <c r="F312" s="178" t="s">
        <v>1555</v>
      </c>
      <c r="G312" s="304"/>
      <c r="H312" s="168"/>
      <c r="I312" s="327"/>
    </row>
    <row r="313" spans="1:9">
      <c r="C313" s="199" t="s">
        <v>1455</v>
      </c>
      <c r="D313" s="165"/>
      <c r="E313" s="199"/>
      <c r="F313" s="182" t="s">
        <v>1554</v>
      </c>
      <c r="G313" s="304"/>
      <c r="H313" s="168"/>
      <c r="I313" s="327"/>
    </row>
    <row r="314" spans="1:9">
      <c r="C314" s="199" t="s">
        <v>1456</v>
      </c>
      <c r="D314" s="165"/>
      <c r="E314" s="199"/>
      <c r="F314" s="182" t="s">
        <v>1562</v>
      </c>
      <c r="G314" s="304"/>
      <c r="H314" s="168"/>
      <c r="I314" s="327"/>
    </row>
    <row r="315" spans="1:9">
      <c r="C315" s="199" t="s">
        <v>296</v>
      </c>
      <c r="D315" s="165"/>
      <c r="E315" s="165" t="s">
        <v>269</v>
      </c>
      <c r="F315" s="229" t="s">
        <v>1755</v>
      </c>
      <c r="G315" s="304"/>
      <c r="H315" s="168"/>
      <c r="I315" s="327"/>
    </row>
    <row r="316" spans="1:9">
      <c r="C316" s="165" t="s">
        <v>244</v>
      </c>
      <c r="D316" s="165"/>
      <c r="E316" s="224"/>
      <c r="F316" s="178" t="s">
        <v>1601</v>
      </c>
      <c r="G316" s="304"/>
      <c r="H316" s="168"/>
      <c r="I316" s="327"/>
    </row>
    <row r="317" spans="1:9">
      <c r="C317" s="207" t="s">
        <v>306</v>
      </c>
      <c r="D317" s="165"/>
      <c r="E317" s="227"/>
      <c r="F317" s="235" t="s">
        <v>1721</v>
      </c>
      <c r="G317" s="304"/>
      <c r="H317" s="168"/>
      <c r="I317" s="327"/>
    </row>
    <row r="318" spans="1:9" ht="24">
      <c r="C318" s="165" t="s">
        <v>1461</v>
      </c>
      <c r="D318" s="165"/>
      <c r="E318" s="165"/>
      <c r="F318" s="229" t="s">
        <v>302</v>
      </c>
      <c r="G318" s="304"/>
      <c r="H318" s="168"/>
      <c r="I318" s="327"/>
    </row>
    <row r="319" spans="1:9">
      <c r="C319" s="165" t="s">
        <v>1458</v>
      </c>
      <c r="D319" s="165"/>
      <c r="E319" s="224"/>
      <c r="F319" s="178" t="s">
        <v>303</v>
      </c>
      <c r="G319" s="304"/>
      <c r="H319" s="168"/>
      <c r="I319" s="327"/>
    </row>
    <row r="320" spans="1:9">
      <c r="C320" s="165" t="s">
        <v>1459</v>
      </c>
      <c r="D320" s="165"/>
      <c r="E320" s="224"/>
      <c r="F320" s="178" t="s">
        <v>304</v>
      </c>
      <c r="G320" s="304"/>
      <c r="H320" s="168"/>
      <c r="I320" s="327"/>
    </row>
    <row r="321" spans="1:10">
      <c r="B321" s="159" t="s">
        <v>205</v>
      </c>
      <c r="C321" s="160"/>
      <c r="D321" s="160"/>
      <c r="E321" s="160"/>
      <c r="F321" s="159"/>
      <c r="G321" s="303"/>
      <c r="H321" s="159"/>
      <c r="I321" s="327"/>
    </row>
    <row r="322" spans="1:10">
      <c r="C322" s="197" t="s">
        <v>1430</v>
      </c>
      <c r="D322" s="197"/>
      <c r="E322" s="197"/>
      <c r="F322" s="166" t="s">
        <v>317</v>
      </c>
      <c r="G322" s="298">
        <f>SUM(G323)</f>
        <v>0</v>
      </c>
      <c r="H322" s="166">
        <f>SUM(H323)</f>
        <v>0</v>
      </c>
      <c r="I322" s="327"/>
    </row>
    <row r="323" spans="1:10">
      <c r="C323" s="165"/>
      <c r="D323" s="165" t="s">
        <v>1430</v>
      </c>
      <c r="E323" s="236" t="s">
        <v>1529</v>
      </c>
      <c r="F323" s="168" t="s">
        <v>1742</v>
      </c>
      <c r="G323" s="304"/>
      <c r="H323" s="168"/>
      <c r="I323" s="327"/>
      <c r="J323" s="151" t="s">
        <v>312</v>
      </c>
    </row>
    <row r="324" spans="1:10">
      <c r="C324" s="197" t="s">
        <v>1425</v>
      </c>
      <c r="D324" s="197"/>
      <c r="E324" s="197"/>
      <c r="F324" s="166" t="s">
        <v>207</v>
      </c>
      <c r="G324" s="298">
        <f>SUM(G325:G327)</f>
        <v>0</v>
      </c>
      <c r="H324" s="166">
        <f>SUM(H325:H327)</f>
        <v>0</v>
      </c>
      <c r="I324" s="327"/>
    </row>
    <row r="325" spans="1:10">
      <c r="C325" s="165"/>
      <c r="D325" s="165" t="s">
        <v>1425</v>
      </c>
      <c r="E325" s="165" t="s">
        <v>310</v>
      </c>
      <c r="F325" s="178" t="s">
        <v>311</v>
      </c>
      <c r="G325" s="304"/>
      <c r="H325" s="168"/>
      <c r="I325" s="327"/>
    </row>
    <row r="326" spans="1:10">
      <c r="C326" s="165"/>
      <c r="D326" s="165" t="s">
        <v>1425</v>
      </c>
      <c r="E326" s="165" t="s">
        <v>208</v>
      </c>
      <c r="F326" s="168" t="s">
        <v>209</v>
      </c>
      <c r="G326" s="304"/>
      <c r="H326" s="168"/>
      <c r="I326" s="327"/>
    </row>
    <row r="327" spans="1:10">
      <c r="C327" s="165"/>
      <c r="D327" s="165" t="s">
        <v>1425</v>
      </c>
      <c r="E327" s="165" t="s">
        <v>210</v>
      </c>
      <c r="F327" s="168" t="s">
        <v>211</v>
      </c>
      <c r="G327" s="304"/>
      <c r="H327" s="168"/>
      <c r="I327" s="327"/>
    </row>
    <row r="328" spans="1:10">
      <c r="B328" s="159" t="s">
        <v>1382</v>
      </c>
      <c r="C328" s="160"/>
      <c r="D328" s="160"/>
      <c r="E328" s="160"/>
      <c r="F328" s="159"/>
      <c r="G328" s="303"/>
      <c r="H328" s="159"/>
      <c r="I328" s="327"/>
    </row>
    <row r="329" spans="1:10">
      <c r="B329" s="159" t="s">
        <v>1376</v>
      </c>
      <c r="C329" s="160"/>
      <c r="D329" s="160"/>
      <c r="E329" s="160"/>
      <c r="F329" s="159"/>
      <c r="G329" s="303"/>
      <c r="H329" s="159"/>
      <c r="I329" s="327"/>
    </row>
    <row r="330" spans="1:10">
      <c r="G330" s="315"/>
      <c r="H330" s="151"/>
      <c r="I330" s="327"/>
    </row>
    <row r="331" spans="1:10">
      <c r="A331" s="152" t="s">
        <v>1400</v>
      </c>
      <c r="B331" s="152"/>
      <c r="C331" s="156"/>
      <c r="D331" s="156"/>
      <c r="E331" s="156"/>
      <c r="F331" s="175"/>
      <c r="G331" s="310"/>
      <c r="H331" s="174"/>
      <c r="I331" s="327"/>
    </row>
    <row r="332" spans="1:10">
      <c r="B332" s="159" t="s">
        <v>313</v>
      </c>
      <c r="C332" s="160"/>
      <c r="D332" s="160"/>
      <c r="E332" s="160"/>
      <c r="F332" s="159"/>
      <c r="G332" s="303">
        <f>SUM(G333:G341)</f>
        <v>565</v>
      </c>
      <c r="H332" s="303">
        <f>SUM(H333:H341)</f>
        <v>165</v>
      </c>
      <c r="I332" s="327">
        <f t="shared" ref="I332:I386" si="5">H332/G332</f>
        <v>0.29203539823008851</v>
      </c>
    </row>
    <row r="333" spans="1:10">
      <c r="C333" s="165" t="s">
        <v>298</v>
      </c>
      <c r="D333" s="165"/>
      <c r="E333" s="224" t="s">
        <v>310</v>
      </c>
      <c r="F333" s="321" t="s">
        <v>288</v>
      </c>
      <c r="G333" s="313">
        <v>515</v>
      </c>
      <c r="H333" s="168">
        <v>159</v>
      </c>
      <c r="I333" s="327">
        <f t="shared" si="5"/>
        <v>0.3087378640776699</v>
      </c>
    </row>
    <row r="334" spans="1:10">
      <c r="C334" s="165" t="s">
        <v>289</v>
      </c>
      <c r="D334" s="165"/>
      <c r="E334" s="224" t="s">
        <v>310</v>
      </c>
      <c r="F334" s="321" t="s">
        <v>299</v>
      </c>
      <c r="G334" s="313">
        <v>3</v>
      </c>
      <c r="H334" s="168">
        <v>1</v>
      </c>
      <c r="I334" s="327">
        <f t="shared" si="5"/>
        <v>0.33333333333333331</v>
      </c>
    </row>
    <row r="335" spans="1:10">
      <c r="C335" s="165" t="s">
        <v>290</v>
      </c>
      <c r="D335" s="165"/>
      <c r="E335" s="224" t="s">
        <v>310</v>
      </c>
      <c r="F335" s="321" t="s">
        <v>1532</v>
      </c>
      <c r="G335" s="313"/>
      <c r="H335" s="168"/>
      <c r="I335" s="327"/>
    </row>
    <row r="336" spans="1:10">
      <c r="C336" s="165" t="s">
        <v>245</v>
      </c>
      <c r="D336" s="165"/>
      <c r="E336" s="224" t="s">
        <v>310</v>
      </c>
      <c r="F336" s="321" t="s">
        <v>314</v>
      </c>
      <c r="G336" s="313">
        <v>4</v>
      </c>
      <c r="H336" s="168">
        <v>0</v>
      </c>
      <c r="I336" s="327">
        <f t="shared" si="5"/>
        <v>0</v>
      </c>
    </row>
    <row r="337" spans="2:9">
      <c r="C337" s="165" t="s">
        <v>1419</v>
      </c>
      <c r="D337" s="165"/>
      <c r="E337" s="224" t="s">
        <v>310</v>
      </c>
      <c r="F337" s="321" t="s">
        <v>315</v>
      </c>
      <c r="G337" s="313"/>
      <c r="H337" s="168">
        <v>0</v>
      </c>
      <c r="I337" s="327"/>
    </row>
    <row r="338" spans="2:9">
      <c r="C338" s="165" t="s">
        <v>247</v>
      </c>
      <c r="D338" s="165"/>
      <c r="E338" s="224"/>
      <c r="F338" s="321" t="s">
        <v>1600</v>
      </c>
      <c r="G338" s="313">
        <v>30</v>
      </c>
      <c r="H338" s="168">
        <v>5</v>
      </c>
      <c r="I338" s="327">
        <f t="shared" si="5"/>
        <v>0.16666666666666666</v>
      </c>
    </row>
    <row r="339" spans="2:9">
      <c r="C339" s="165" t="s">
        <v>1422</v>
      </c>
      <c r="D339" s="165"/>
      <c r="E339" s="224" t="s">
        <v>310</v>
      </c>
      <c r="F339" s="321" t="s">
        <v>194</v>
      </c>
      <c r="G339" s="313"/>
      <c r="H339" s="168"/>
      <c r="I339" s="327"/>
    </row>
    <row r="340" spans="2:9">
      <c r="C340" s="165" t="s">
        <v>244</v>
      </c>
      <c r="D340" s="165"/>
      <c r="E340" s="224" t="s">
        <v>310</v>
      </c>
      <c r="F340" s="321" t="s">
        <v>1601</v>
      </c>
      <c r="G340" s="313">
        <v>13</v>
      </c>
      <c r="H340" s="168">
        <v>0</v>
      </c>
      <c r="I340" s="327">
        <f t="shared" si="5"/>
        <v>0</v>
      </c>
    </row>
    <row r="341" spans="2:9">
      <c r="C341" s="165" t="s">
        <v>1421</v>
      </c>
      <c r="D341" s="165"/>
      <c r="E341" s="224" t="s">
        <v>310</v>
      </c>
      <c r="F341" s="321" t="s">
        <v>193</v>
      </c>
      <c r="G341" s="313"/>
      <c r="H341" s="168"/>
      <c r="I341" s="327"/>
    </row>
    <row r="342" spans="2:9">
      <c r="B342" s="159" t="s">
        <v>196</v>
      </c>
      <c r="C342" s="160"/>
      <c r="D342" s="160"/>
      <c r="E342" s="160"/>
      <c r="F342" s="159"/>
      <c r="G342" s="291">
        <f>SUM(G343:G356)</f>
        <v>11020</v>
      </c>
      <c r="H342" s="291">
        <f>SUM(H343:H356)</f>
        <v>2875</v>
      </c>
      <c r="I342" s="327">
        <f t="shared" si="5"/>
        <v>0.26088929219600726</v>
      </c>
    </row>
    <row r="343" spans="2:9">
      <c r="C343" s="165" t="s">
        <v>1462</v>
      </c>
      <c r="D343" s="165"/>
      <c r="E343" s="224" t="s">
        <v>310</v>
      </c>
      <c r="F343" s="321" t="s">
        <v>316</v>
      </c>
      <c r="G343" s="304"/>
      <c r="H343" s="168"/>
      <c r="I343" s="327"/>
    </row>
    <row r="344" spans="2:9">
      <c r="C344" s="198" t="s">
        <v>197</v>
      </c>
      <c r="D344" s="165"/>
      <c r="E344" s="224"/>
      <c r="F344" s="322" t="s">
        <v>198</v>
      </c>
      <c r="G344" s="304"/>
      <c r="H344" s="168"/>
      <c r="I344" s="327"/>
    </row>
    <row r="345" spans="2:9">
      <c r="C345" s="165" t="s">
        <v>248</v>
      </c>
      <c r="D345" s="165"/>
      <c r="E345" s="224" t="s">
        <v>310</v>
      </c>
      <c r="F345" s="321" t="s">
        <v>1668</v>
      </c>
      <c r="G345" s="304">
        <v>85</v>
      </c>
      <c r="H345" s="168">
        <v>13</v>
      </c>
      <c r="I345" s="327">
        <f t="shared" si="5"/>
        <v>0.15294117647058825</v>
      </c>
    </row>
    <row r="346" spans="2:9">
      <c r="C346" s="207" t="s">
        <v>306</v>
      </c>
      <c r="D346" s="165"/>
      <c r="E346" s="227" t="s">
        <v>310</v>
      </c>
      <c r="F346" s="323" t="s">
        <v>1721</v>
      </c>
      <c r="G346" s="304">
        <v>132</v>
      </c>
      <c r="H346" s="168">
        <v>36</v>
      </c>
      <c r="I346" s="327">
        <f t="shared" si="5"/>
        <v>0.27272727272727271</v>
      </c>
    </row>
    <row r="347" spans="2:9">
      <c r="C347" s="165" t="s">
        <v>561</v>
      </c>
      <c r="D347" s="165"/>
      <c r="E347" s="224" t="s">
        <v>310</v>
      </c>
      <c r="F347" s="321" t="s">
        <v>217</v>
      </c>
      <c r="G347" s="313"/>
      <c r="H347" s="168"/>
      <c r="I347" s="327"/>
    </row>
    <row r="348" spans="2:9">
      <c r="C348" s="165" t="s">
        <v>202</v>
      </c>
      <c r="D348" s="165"/>
      <c r="E348" s="224" t="s">
        <v>310</v>
      </c>
      <c r="F348" s="321" t="s">
        <v>1603</v>
      </c>
      <c r="G348" s="313">
        <v>5664</v>
      </c>
      <c r="H348" s="168">
        <v>1581</v>
      </c>
      <c r="I348" s="327">
        <f t="shared" si="5"/>
        <v>0.2791313559322034</v>
      </c>
    </row>
    <row r="349" spans="2:9">
      <c r="C349" s="165" t="s">
        <v>305</v>
      </c>
      <c r="D349" s="165"/>
      <c r="E349" s="224" t="s">
        <v>310</v>
      </c>
      <c r="F349" s="321" t="s">
        <v>1672</v>
      </c>
      <c r="G349" s="313"/>
      <c r="H349" s="168"/>
      <c r="I349" s="327"/>
    </row>
    <row r="350" spans="2:9" ht="25.5">
      <c r="C350" s="165" t="s">
        <v>552</v>
      </c>
      <c r="D350" s="165"/>
      <c r="E350" s="224" t="s">
        <v>310</v>
      </c>
      <c r="F350" s="321" t="s">
        <v>1535</v>
      </c>
      <c r="G350" s="313"/>
      <c r="H350" s="168"/>
      <c r="I350" s="327"/>
    </row>
    <row r="351" spans="2:9" ht="25.5">
      <c r="C351" s="165" t="s">
        <v>1423</v>
      </c>
      <c r="D351" s="165"/>
      <c r="E351" s="224" t="s">
        <v>310</v>
      </c>
      <c r="F351" s="321" t="s">
        <v>1669</v>
      </c>
      <c r="G351" s="313">
        <v>23</v>
      </c>
      <c r="H351" s="168">
        <v>0</v>
      </c>
      <c r="I351" s="327">
        <f t="shared" si="5"/>
        <v>0</v>
      </c>
    </row>
    <row r="352" spans="2:9" ht="25.5">
      <c r="C352" s="165" t="s">
        <v>199</v>
      </c>
      <c r="D352" s="165"/>
      <c r="E352" s="224" t="s">
        <v>310</v>
      </c>
      <c r="F352" s="321" t="s">
        <v>281</v>
      </c>
      <c r="G352" s="313">
        <v>2231</v>
      </c>
      <c r="H352" s="168">
        <v>561</v>
      </c>
      <c r="I352" s="327">
        <f t="shared" si="5"/>
        <v>0.25145674585387717</v>
      </c>
    </row>
    <row r="353" spans="1:10">
      <c r="C353" s="165" t="s">
        <v>200</v>
      </c>
      <c r="D353" s="165"/>
      <c r="E353" s="224" t="s">
        <v>310</v>
      </c>
      <c r="F353" s="321" t="s">
        <v>1670</v>
      </c>
      <c r="G353" s="313"/>
      <c r="H353" s="168"/>
      <c r="I353" s="327"/>
    </row>
    <row r="354" spans="1:10">
      <c r="C354" s="165" t="s">
        <v>203</v>
      </c>
      <c r="D354" s="165"/>
      <c r="E354" s="224" t="s">
        <v>310</v>
      </c>
      <c r="F354" s="321" t="s">
        <v>204</v>
      </c>
      <c r="G354" s="313">
        <v>2881</v>
      </c>
      <c r="H354" s="168">
        <v>684</v>
      </c>
      <c r="I354" s="327">
        <f t="shared" si="5"/>
        <v>0.2374175633460604</v>
      </c>
    </row>
    <row r="355" spans="1:10">
      <c r="C355" s="165" t="s">
        <v>1424</v>
      </c>
      <c r="D355" s="165"/>
      <c r="E355" s="224" t="s">
        <v>310</v>
      </c>
      <c r="F355" s="321" t="s">
        <v>1553</v>
      </c>
      <c r="G355" s="313">
        <v>4</v>
      </c>
      <c r="H355" s="168">
        <v>0</v>
      </c>
      <c r="I355" s="327">
        <f t="shared" si="5"/>
        <v>0</v>
      </c>
    </row>
    <row r="356" spans="1:10">
      <c r="C356" s="165" t="s">
        <v>1430</v>
      </c>
      <c r="D356" s="165"/>
      <c r="E356" s="224" t="s">
        <v>310</v>
      </c>
      <c r="F356" s="321" t="s">
        <v>317</v>
      </c>
      <c r="G356" s="313"/>
      <c r="H356" s="168"/>
      <c r="I356" s="327"/>
    </row>
    <row r="357" spans="1:10">
      <c r="B357" s="159" t="s">
        <v>1383</v>
      </c>
      <c r="C357" s="160"/>
      <c r="D357" s="160"/>
      <c r="E357" s="160"/>
      <c r="F357" s="159"/>
      <c r="G357" s="303"/>
      <c r="H357" s="159"/>
      <c r="I357" s="327"/>
    </row>
    <row r="358" spans="1:10">
      <c r="B358" s="159" t="s">
        <v>1384</v>
      </c>
      <c r="C358" s="160"/>
      <c r="D358" s="160"/>
      <c r="E358" s="160"/>
      <c r="F358" s="159"/>
      <c r="G358" s="303"/>
      <c r="H358" s="159"/>
      <c r="I358" s="327"/>
    </row>
    <row r="359" spans="1:10">
      <c r="B359" s="159" t="s">
        <v>1376</v>
      </c>
      <c r="C359" s="160"/>
      <c r="D359" s="160"/>
      <c r="E359" s="160"/>
      <c r="F359" s="159"/>
      <c r="G359" s="303">
        <f>G332+G342</f>
        <v>11585</v>
      </c>
      <c r="H359" s="303">
        <f>H332+H342</f>
        <v>3040</v>
      </c>
      <c r="I359" s="327">
        <f t="shared" si="5"/>
        <v>0.2624082865774709</v>
      </c>
    </row>
    <row r="360" spans="1:10">
      <c r="B360" s="159"/>
      <c r="C360" s="160"/>
      <c r="D360" s="160"/>
      <c r="E360" s="160"/>
      <c r="F360" s="159"/>
      <c r="G360" s="303"/>
      <c r="H360" s="159"/>
      <c r="I360" s="327"/>
    </row>
    <row r="361" spans="1:10">
      <c r="A361" s="152" t="s">
        <v>1401</v>
      </c>
      <c r="B361" s="152"/>
      <c r="C361" s="156"/>
      <c r="D361" s="156"/>
      <c r="E361" s="156"/>
      <c r="F361" s="175"/>
      <c r="G361" s="310"/>
      <c r="H361" s="174"/>
      <c r="I361" s="327"/>
    </row>
    <row r="362" spans="1:10">
      <c r="B362" s="159" t="s">
        <v>336</v>
      </c>
      <c r="C362" s="160"/>
      <c r="D362" s="160"/>
      <c r="E362" s="160"/>
      <c r="F362" s="159"/>
      <c r="G362" s="303">
        <f>SUM(G363:G366)</f>
        <v>0</v>
      </c>
      <c r="H362" s="303">
        <f>SUM(H363:H366)</f>
        <v>0</v>
      </c>
      <c r="I362" s="327"/>
    </row>
    <row r="363" spans="1:10">
      <c r="C363" s="208" t="s">
        <v>337</v>
      </c>
      <c r="D363" s="165"/>
      <c r="E363" s="237"/>
      <c r="F363" s="238" t="s">
        <v>1567</v>
      </c>
      <c r="G363" s="313"/>
      <c r="H363" s="178"/>
      <c r="I363" s="327"/>
    </row>
    <row r="364" spans="1:10">
      <c r="C364" s="208" t="s">
        <v>338</v>
      </c>
      <c r="D364" s="165"/>
      <c r="E364" s="237"/>
      <c r="F364" s="238" t="s">
        <v>1625</v>
      </c>
      <c r="G364" s="313"/>
      <c r="H364" s="178"/>
      <c r="I364" s="327"/>
    </row>
    <row r="365" spans="1:10">
      <c r="C365" s="208" t="s">
        <v>339</v>
      </c>
      <c r="D365" s="165"/>
      <c r="E365" s="237"/>
      <c r="F365" s="238" t="s">
        <v>340</v>
      </c>
      <c r="G365" s="313"/>
      <c r="H365" s="178"/>
      <c r="I365" s="327"/>
    </row>
    <row r="366" spans="1:10" ht="25.5">
      <c r="C366" s="208" t="s">
        <v>1216</v>
      </c>
      <c r="D366" s="165"/>
      <c r="E366" s="237" t="s">
        <v>1528</v>
      </c>
      <c r="F366" s="238" t="s">
        <v>1373</v>
      </c>
      <c r="G366" s="313"/>
      <c r="H366" s="168"/>
      <c r="I366" s="327"/>
      <c r="J366" s="265" t="s">
        <v>1761</v>
      </c>
    </row>
    <row r="367" spans="1:10">
      <c r="B367" s="159" t="s">
        <v>1736</v>
      </c>
      <c r="C367" s="160"/>
      <c r="D367" s="160"/>
      <c r="E367" s="160"/>
      <c r="F367" s="159"/>
      <c r="G367" s="303">
        <f>SUM(G368:G393)</f>
        <v>16211</v>
      </c>
      <c r="H367" s="303">
        <f>SUM(H368:H393)</f>
        <v>4252</v>
      </c>
      <c r="I367" s="327">
        <f t="shared" si="5"/>
        <v>0.26229103695021899</v>
      </c>
    </row>
    <row r="368" spans="1:10">
      <c r="C368" s="207" t="s">
        <v>341</v>
      </c>
      <c r="D368" s="165"/>
      <c r="E368" s="239"/>
      <c r="F368" s="240" t="s">
        <v>342</v>
      </c>
      <c r="G368" s="313"/>
      <c r="H368" s="178"/>
      <c r="I368" s="327"/>
    </row>
    <row r="369" spans="3:9">
      <c r="C369" s="207" t="s">
        <v>343</v>
      </c>
      <c r="D369" s="165"/>
      <c r="E369" s="239"/>
      <c r="F369" s="240" t="s">
        <v>344</v>
      </c>
      <c r="G369" s="313"/>
      <c r="H369" s="178"/>
      <c r="I369" s="327"/>
    </row>
    <row r="370" spans="3:9">
      <c r="C370" s="209" t="s">
        <v>346</v>
      </c>
      <c r="D370" s="165"/>
      <c r="E370" s="241"/>
      <c r="F370" s="242" t="s">
        <v>1336</v>
      </c>
      <c r="G370" s="313">
        <v>7817</v>
      </c>
      <c r="H370" s="178">
        <v>2162</v>
      </c>
      <c r="I370" s="327">
        <f t="shared" si="5"/>
        <v>0.27657669182550848</v>
      </c>
    </row>
    <row r="371" spans="3:9">
      <c r="C371" s="210" t="s">
        <v>1335</v>
      </c>
      <c r="D371" s="165"/>
      <c r="E371" s="243"/>
      <c r="F371" s="235" t="s">
        <v>1343</v>
      </c>
      <c r="G371" s="313">
        <v>2708</v>
      </c>
      <c r="H371" s="178">
        <v>485</v>
      </c>
      <c r="I371" s="327">
        <f t="shared" si="5"/>
        <v>0.1790989660265879</v>
      </c>
    </row>
    <row r="372" spans="3:9">
      <c r="C372" s="210" t="s">
        <v>1342</v>
      </c>
      <c r="D372" s="165"/>
      <c r="E372" s="243"/>
      <c r="F372" s="235" t="s">
        <v>1344</v>
      </c>
      <c r="G372" s="313"/>
      <c r="H372" s="178"/>
      <c r="I372" s="327"/>
    </row>
    <row r="373" spans="3:9">
      <c r="C373" s="210" t="s">
        <v>347</v>
      </c>
      <c r="D373" s="165"/>
      <c r="E373" s="243"/>
      <c r="F373" s="235" t="s">
        <v>348</v>
      </c>
      <c r="G373" s="313"/>
      <c r="H373" s="178"/>
      <c r="I373" s="327"/>
    </row>
    <row r="374" spans="3:9">
      <c r="C374" s="210" t="s">
        <v>349</v>
      </c>
      <c r="D374" s="165"/>
      <c r="E374" s="243"/>
      <c r="F374" s="235" t="s">
        <v>1640</v>
      </c>
      <c r="G374" s="313"/>
      <c r="H374" s="178"/>
      <c r="I374" s="327"/>
    </row>
    <row r="375" spans="3:9">
      <c r="C375" s="210" t="s">
        <v>350</v>
      </c>
      <c r="D375" s="165"/>
      <c r="E375" s="243"/>
      <c r="F375" s="235" t="s">
        <v>1641</v>
      </c>
      <c r="G375" s="313"/>
      <c r="H375" s="178"/>
      <c r="I375" s="327"/>
    </row>
    <row r="376" spans="3:9">
      <c r="C376" s="210" t="s">
        <v>352</v>
      </c>
      <c r="D376" s="165"/>
      <c r="E376" s="243"/>
      <c r="F376" s="235" t="s">
        <v>1642</v>
      </c>
      <c r="G376" s="313"/>
      <c r="H376" s="178"/>
      <c r="I376" s="327"/>
    </row>
    <row r="377" spans="3:9">
      <c r="C377" s="210" t="s">
        <v>353</v>
      </c>
      <c r="D377" s="165"/>
      <c r="E377" s="243"/>
      <c r="F377" s="235" t="s">
        <v>354</v>
      </c>
      <c r="G377" s="313">
        <v>3441</v>
      </c>
      <c r="H377" s="178">
        <v>1010</v>
      </c>
      <c r="I377" s="327">
        <f t="shared" si="5"/>
        <v>0.29351932577739032</v>
      </c>
    </row>
    <row r="378" spans="3:9">
      <c r="C378" s="210" t="s">
        <v>1541</v>
      </c>
      <c r="D378" s="165"/>
      <c r="E378" s="243"/>
      <c r="F378" s="235" t="s">
        <v>1365</v>
      </c>
      <c r="G378" s="313"/>
      <c r="H378" s="178"/>
      <c r="I378" s="327"/>
    </row>
    <row r="379" spans="3:9" ht="25.5">
      <c r="C379" s="210" t="s">
        <v>355</v>
      </c>
      <c r="D379" s="165"/>
      <c r="E379" s="243"/>
      <c r="F379" s="235" t="s">
        <v>1643</v>
      </c>
      <c r="G379" s="313"/>
      <c r="H379" s="178"/>
      <c r="I379" s="327"/>
    </row>
    <row r="380" spans="3:9">
      <c r="C380" s="210" t="s">
        <v>1370</v>
      </c>
      <c r="D380" s="165"/>
      <c r="E380" s="243"/>
      <c r="F380" s="235" t="s">
        <v>1747</v>
      </c>
      <c r="G380" s="313"/>
      <c r="H380" s="178"/>
      <c r="I380" s="327"/>
    </row>
    <row r="381" spans="3:9">
      <c r="C381" s="210" t="s">
        <v>1371</v>
      </c>
      <c r="D381" s="165"/>
      <c r="E381" s="243"/>
      <c r="F381" s="235" t="s">
        <v>1746</v>
      </c>
      <c r="G381" s="313"/>
      <c r="H381" s="178"/>
      <c r="I381" s="327"/>
    </row>
    <row r="382" spans="3:9">
      <c r="C382" s="210" t="s">
        <v>1372</v>
      </c>
      <c r="D382" s="165"/>
      <c r="E382" s="243"/>
      <c r="F382" s="235" t="s">
        <v>1745</v>
      </c>
      <c r="G382" s="313"/>
      <c r="H382" s="178"/>
      <c r="I382" s="327"/>
    </row>
    <row r="383" spans="3:9">
      <c r="C383" s="210" t="s">
        <v>1367</v>
      </c>
      <c r="D383" s="165"/>
      <c r="E383" s="243"/>
      <c r="F383" s="235" t="s">
        <v>1744</v>
      </c>
      <c r="G383" s="313"/>
      <c r="H383" s="178"/>
      <c r="I383" s="327"/>
    </row>
    <row r="384" spans="3:9">
      <c r="C384" s="210" t="s">
        <v>1368</v>
      </c>
      <c r="D384" s="165"/>
      <c r="E384" s="243"/>
      <c r="F384" s="235" t="s">
        <v>1743</v>
      </c>
      <c r="G384" s="313"/>
      <c r="H384" s="178"/>
      <c r="I384" s="327"/>
    </row>
    <row r="385" spans="2:9">
      <c r="C385" s="210" t="s">
        <v>1369</v>
      </c>
      <c r="D385" s="165"/>
      <c r="E385" s="243"/>
      <c r="F385" s="235" t="s">
        <v>1737</v>
      </c>
      <c r="G385" s="313"/>
      <c r="H385" s="178"/>
      <c r="I385" s="327"/>
    </row>
    <row r="386" spans="2:9">
      <c r="C386" s="210" t="s">
        <v>356</v>
      </c>
      <c r="D386" s="165"/>
      <c r="E386" s="243"/>
      <c r="F386" s="235" t="s">
        <v>1340</v>
      </c>
      <c r="G386" s="313">
        <v>409</v>
      </c>
      <c r="H386" s="178">
        <v>111</v>
      </c>
      <c r="I386" s="327">
        <f t="shared" si="5"/>
        <v>0.27139364303178481</v>
      </c>
    </row>
    <row r="387" spans="2:9">
      <c r="C387" s="210" t="s">
        <v>357</v>
      </c>
      <c r="D387" s="165"/>
      <c r="E387" s="243"/>
      <c r="F387" s="235" t="s">
        <v>1595</v>
      </c>
      <c r="G387" s="313"/>
      <c r="H387" s="178"/>
      <c r="I387" s="327"/>
    </row>
    <row r="388" spans="2:9">
      <c r="C388" s="210" t="s">
        <v>1366</v>
      </c>
      <c r="D388" s="165"/>
      <c r="E388" s="243"/>
      <c r="F388" s="235" t="s">
        <v>1738</v>
      </c>
      <c r="G388" s="313"/>
      <c r="H388" s="178"/>
      <c r="I388" s="327"/>
    </row>
    <row r="389" spans="2:9">
      <c r="C389" s="210" t="s">
        <v>358</v>
      </c>
      <c r="D389" s="165"/>
      <c r="E389" s="243"/>
      <c r="F389" s="235" t="s">
        <v>1575</v>
      </c>
      <c r="G389" s="313">
        <v>1201</v>
      </c>
      <c r="H389" s="178">
        <v>308</v>
      </c>
      <c r="I389" s="327">
        <f t="shared" ref="I389:I451" si="6">H389/G389</f>
        <v>0.25645295587010825</v>
      </c>
    </row>
    <row r="390" spans="2:9" ht="25.5">
      <c r="C390" s="210" t="s">
        <v>1356</v>
      </c>
      <c r="D390" s="165"/>
      <c r="E390" s="243"/>
      <c r="F390" s="235" t="s">
        <v>1355</v>
      </c>
      <c r="G390" s="313"/>
      <c r="H390" s="178"/>
      <c r="I390" s="327"/>
    </row>
    <row r="391" spans="2:9">
      <c r="C391" s="210" t="s">
        <v>359</v>
      </c>
      <c r="D391" s="165"/>
      <c r="E391" s="243"/>
      <c r="F391" s="235" t="s">
        <v>1576</v>
      </c>
      <c r="G391" s="313">
        <v>430</v>
      </c>
      <c r="H391" s="178">
        <v>118</v>
      </c>
      <c r="I391" s="327"/>
    </row>
    <row r="392" spans="2:9">
      <c r="C392" s="210" t="s">
        <v>1357</v>
      </c>
      <c r="D392" s="165"/>
      <c r="E392" s="243"/>
      <c r="F392" s="184" t="s">
        <v>1358</v>
      </c>
      <c r="G392" s="313"/>
      <c r="H392" s="178">
        <v>0</v>
      </c>
      <c r="I392" s="327"/>
    </row>
    <row r="393" spans="2:9">
      <c r="C393" s="210" t="s">
        <v>360</v>
      </c>
      <c r="D393" s="165"/>
      <c r="E393" s="243"/>
      <c r="F393" s="235" t="s">
        <v>361</v>
      </c>
      <c r="G393" s="313">
        <v>205</v>
      </c>
      <c r="H393" s="178">
        <v>58</v>
      </c>
      <c r="I393" s="327">
        <f t="shared" si="6"/>
        <v>0.28292682926829266</v>
      </c>
    </row>
    <row r="394" spans="2:9">
      <c r="B394" s="159" t="s">
        <v>1756</v>
      </c>
      <c r="C394" s="160"/>
      <c r="D394" s="160"/>
      <c r="E394" s="160"/>
      <c r="F394" s="159"/>
      <c r="G394" s="303">
        <f>SUM(G395:G458)</f>
        <v>87748</v>
      </c>
      <c r="H394" s="303">
        <f>SUM(H395:H458)</f>
        <v>24952</v>
      </c>
      <c r="I394" s="327">
        <f t="shared" si="6"/>
        <v>0.28435975748735015</v>
      </c>
    </row>
    <row r="395" spans="2:9">
      <c r="C395" s="210" t="s">
        <v>378</v>
      </c>
      <c r="D395" s="165"/>
      <c r="E395" s="243"/>
      <c r="F395" s="235" t="s">
        <v>1699</v>
      </c>
      <c r="G395" s="313"/>
      <c r="H395" s="178"/>
      <c r="I395" s="327"/>
    </row>
    <row r="396" spans="2:9">
      <c r="C396" s="210" t="s">
        <v>383</v>
      </c>
      <c r="D396" s="165"/>
      <c r="E396" s="243"/>
      <c r="F396" s="235" t="s">
        <v>1702</v>
      </c>
      <c r="G396" s="313"/>
      <c r="H396" s="178"/>
      <c r="I396" s="327"/>
    </row>
    <row r="397" spans="2:9">
      <c r="C397" s="210" t="s">
        <v>385</v>
      </c>
      <c r="D397" s="165"/>
      <c r="E397" s="243"/>
      <c r="F397" s="235" t="s">
        <v>1704</v>
      </c>
      <c r="G397" s="313"/>
      <c r="H397" s="178"/>
      <c r="I397" s="327"/>
    </row>
    <row r="398" spans="2:9">
      <c r="C398" s="210" t="s">
        <v>1361</v>
      </c>
      <c r="D398" s="165"/>
      <c r="E398" s="243"/>
      <c r="F398" s="235" t="s">
        <v>1748</v>
      </c>
      <c r="G398" s="313"/>
      <c r="H398" s="178"/>
      <c r="I398" s="327"/>
    </row>
    <row r="399" spans="2:9">
      <c r="C399" s="210" t="s">
        <v>362</v>
      </c>
      <c r="D399" s="165"/>
      <c r="E399" s="243"/>
      <c r="F399" s="235" t="s">
        <v>1716</v>
      </c>
      <c r="G399" s="313"/>
      <c r="H399" s="178"/>
      <c r="I399" s="327"/>
    </row>
    <row r="400" spans="2:9">
      <c r="C400" s="210" t="s">
        <v>363</v>
      </c>
      <c r="D400" s="165"/>
      <c r="E400" s="243"/>
      <c r="F400" s="235" t="s">
        <v>1717</v>
      </c>
      <c r="G400" s="313"/>
      <c r="H400" s="178"/>
      <c r="I400" s="327"/>
    </row>
    <row r="401" spans="3:9">
      <c r="C401" s="210" t="s">
        <v>364</v>
      </c>
      <c r="D401" s="165"/>
      <c r="E401" s="243"/>
      <c r="F401" s="235" t="s">
        <v>1718</v>
      </c>
      <c r="G401" s="313">
        <v>319</v>
      </c>
      <c r="H401" s="178">
        <v>137</v>
      </c>
      <c r="I401" s="327">
        <f t="shared" si="6"/>
        <v>0.42946708463949845</v>
      </c>
    </row>
    <row r="402" spans="3:9">
      <c r="C402" s="210" t="s">
        <v>365</v>
      </c>
      <c r="D402" s="165"/>
      <c r="E402" s="243"/>
      <c r="F402" s="235" t="s">
        <v>1720</v>
      </c>
      <c r="G402" s="313"/>
      <c r="H402" s="178"/>
      <c r="I402" s="327"/>
    </row>
    <row r="403" spans="3:9">
      <c r="C403" s="210" t="s">
        <v>391</v>
      </c>
      <c r="D403" s="165"/>
      <c r="E403" s="243"/>
      <c r="F403" s="235" t="s">
        <v>1706</v>
      </c>
      <c r="G403" s="313"/>
      <c r="H403" s="178"/>
      <c r="I403" s="327"/>
    </row>
    <row r="404" spans="3:9">
      <c r="C404" s="210" t="s">
        <v>306</v>
      </c>
      <c r="D404" s="165"/>
      <c r="E404" s="243"/>
      <c r="F404" s="235" t="s">
        <v>1721</v>
      </c>
      <c r="G404" s="313">
        <v>25</v>
      </c>
      <c r="H404" s="178">
        <v>4</v>
      </c>
      <c r="I404" s="327">
        <f t="shared" si="6"/>
        <v>0.16</v>
      </c>
    </row>
    <row r="405" spans="3:9">
      <c r="C405" s="210" t="s">
        <v>367</v>
      </c>
      <c r="D405" s="165"/>
      <c r="E405" s="243"/>
      <c r="F405" s="235" t="s">
        <v>1722</v>
      </c>
      <c r="G405" s="313"/>
      <c r="H405" s="178"/>
      <c r="I405" s="327"/>
    </row>
    <row r="406" spans="3:9">
      <c r="C406" s="210" t="s">
        <v>368</v>
      </c>
      <c r="D406" s="165"/>
      <c r="E406" s="243"/>
      <c r="F406" s="235" t="s">
        <v>1626</v>
      </c>
      <c r="G406" s="313">
        <v>454</v>
      </c>
      <c r="H406" s="178">
        <v>185</v>
      </c>
      <c r="I406" s="327">
        <f t="shared" si="6"/>
        <v>0.40748898678414097</v>
      </c>
    </row>
    <row r="407" spans="3:9">
      <c r="C407" s="210" t="s">
        <v>396</v>
      </c>
      <c r="D407" s="165"/>
      <c r="E407" s="243"/>
      <c r="F407" s="235" t="s">
        <v>1708</v>
      </c>
      <c r="G407" s="313">
        <v>694</v>
      </c>
      <c r="H407" s="178">
        <v>326</v>
      </c>
      <c r="I407" s="327">
        <f t="shared" si="6"/>
        <v>0.46974063400576371</v>
      </c>
    </row>
    <row r="408" spans="3:9">
      <c r="C408" s="210" t="s">
        <v>369</v>
      </c>
      <c r="D408" s="165"/>
      <c r="E408" s="243"/>
      <c r="F408" s="235" t="s">
        <v>1709</v>
      </c>
      <c r="G408" s="313"/>
      <c r="H408" s="178"/>
      <c r="I408" s="327"/>
    </row>
    <row r="409" spans="3:9">
      <c r="C409" s="208" t="s">
        <v>370</v>
      </c>
      <c r="D409" s="165"/>
      <c r="E409" s="237"/>
      <c r="F409" s="238" t="s">
        <v>1723</v>
      </c>
      <c r="G409" s="313"/>
      <c r="H409" s="178"/>
      <c r="I409" s="327"/>
    </row>
    <row r="410" spans="3:9">
      <c r="C410" s="208" t="s">
        <v>371</v>
      </c>
      <c r="D410" s="165"/>
      <c r="E410" s="237"/>
      <c r="F410" s="238" t="s">
        <v>1724</v>
      </c>
      <c r="G410" s="313"/>
      <c r="H410" s="178"/>
      <c r="I410" s="327"/>
    </row>
    <row r="411" spans="3:9">
      <c r="C411" s="208" t="s">
        <v>372</v>
      </c>
      <c r="D411" s="165"/>
      <c r="E411" s="237"/>
      <c r="F411" s="238" t="s">
        <v>1727</v>
      </c>
      <c r="G411" s="313"/>
      <c r="H411" s="178"/>
      <c r="I411" s="327"/>
    </row>
    <row r="412" spans="3:9">
      <c r="C412" s="208" t="s">
        <v>1337</v>
      </c>
      <c r="D412" s="165"/>
      <c r="E412" s="237"/>
      <c r="F412" s="238" t="s">
        <v>1728</v>
      </c>
      <c r="G412" s="313"/>
      <c r="H412" s="178"/>
      <c r="I412" s="327"/>
    </row>
    <row r="413" spans="3:9">
      <c r="C413" s="208" t="s">
        <v>373</v>
      </c>
      <c r="D413" s="165"/>
      <c r="E413" s="237"/>
      <c r="F413" s="238" t="s">
        <v>1730</v>
      </c>
      <c r="G413" s="313"/>
      <c r="H413" s="178"/>
      <c r="I413" s="327"/>
    </row>
    <row r="414" spans="3:9">
      <c r="C414" s="208" t="s">
        <v>374</v>
      </c>
      <c r="D414" s="165"/>
      <c r="E414" s="237"/>
      <c r="F414" s="238" t="s">
        <v>1731</v>
      </c>
      <c r="G414" s="313"/>
      <c r="H414" s="178"/>
      <c r="I414" s="327"/>
    </row>
    <row r="415" spans="3:9">
      <c r="C415" s="208" t="s">
        <v>1360</v>
      </c>
      <c r="D415" s="165"/>
      <c r="E415" s="237"/>
      <c r="F415" s="178" t="s">
        <v>1749</v>
      </c>
      <c r="G415" s="313"/>
      <c r="H415" s="178"/>
      <c r="I415" s="327"/>
    </row>
    <row r="416" spans="3:9">
      <c r="C416" s="208" t="s">
        <v>375</v>
      </c>
      <c r="D416" s="165"/>
      <c r="E416" s="237"/>
      <c r="F416" s="238" t="s">
        <v>1733</v>
      </c>
      <c r="G416" s="313"/>
      <c r="H416" s="178"/>
      <c r="I416" s="327"/>
    </row>
    <row r="417" spans="3:9">
      <c r="C417" s="208" t="s">
        <v>376</v>
      </c>
      <c r="D417" s="165"/>
      <c r="E417" s="237"/>
      <c r="F417" s="238" t="s">
        <v>1734</v>
      </c>
      <c r="G417" s="313"/>
      <c r="H417" s="178"/>
      <c r="I417" s="327"/>
    </row>
    <row r="418" spans="3:9">
      <c r="C418" s="208" t="s">
        <v>377</v>
      </c>
      <c r="D418" s="165"/>
      <c r="E418" s="237"/>
      <c r="F418" s="238" t="s">
        <v>1735</v>
      </c>
      <c r="G418" s="313"/>
      <c r="H418" s="178"/>
      <c r="I418" s="327"/>
    </row>
    <row r="419" spans="3:9">
      <c r="C419" s="208" t="s">
        <v>1543</v>
      </c>
      <c r="D419" s="165"/>
      <c r="E419" s="237"/>
      <c r="F419" s="238" t="s">
        <v>1714</v>
      </c>
      <c r="G419" s="313"/>
      <c r="H419" s="178"/>
      <c r="I419" s="327"/>
    </row>
    <row r="420" spans="3:9">
      <c r="C420" s="208" t="s">
        <v>420</v>
      </c>
      <c r="D420" s="165"/>
      <c r="E420" s="237"/>
      <c r="F420" s="238" t="s">
        <v>1715</v>
      </c>
      <c r="G420" s="313"/>
      <c r="H420" s="178"/>
      <c r="I420" s="327"/>
    </row>
    <row r="421" spans="3:9">
      <c r="C421" s="208" t="s">
        <v>379</v>
      </c>
      <c r="D421" s="165"/>
      <c r="E421" s="244"/>
      <c r="F421" s="238" t="s">
        <v>1580</v>
      </c>
      <c r="G421" s="313">
        <v>5094</v>
      </c>
      <c r="H421" s="178">
        <v>1474</v>
      </c>
      <c r="I421" s="327">
        <f t="shared" si="6"/>
        <v>0.28936003140950139</v>
      </c>
    </row>
    <row r="422" spans="3:9">
      <c r="C422" s="208" t="s">
        <v>380</v>
      </c>
      <c r="D422" s="165"/>
      <c r="E422" s="244"/>
      <c r="F422" s="238" t="s">
        <v>1581</v>
      </c>
      <c r="G422" s="313"/>
      <c r="H422" s="178"/>
      <c r="I422" s="327"/>
    </row>
    <row r="423" spans="3:9">
      <c r="C423" s="211" t="s">
        <v>381</v>
      </c>
      <c r="D423" s="165"/>
      <c r="E423" s="244"/>
      <c r="F423" s="238" t="s">
        <v>1700</v>
      </c>
      <c r="G423" s="313"/>
      <c r="H423" s="178"/>
      <c r="I423" s="327"/>
    </row>
    <row r="424" spans="3:9">
      <c r="C424" s="207" t="s">
        <v>382</v>
      </c>
      <c r="D424" s="165"/>
      <c r="E424" s="239"/>
      <c r="F424" s="235" t="s">
        <v>1701</v>
      </c>
      <c r="G424" s="313"/>
      <c r="H424" s="178"/>
      <c r="I424" s="327"/>
    </row>
    <row r="425" spans="3:9">
      <c r="C425" s="207" t="s">
        <v>384</v>
      </c>
      <c r="D425" s="165"/>
      <c r="E425" s="239"/>
      <c r="F425" s="235" t="s">
        <v>1703</v>
      </c>
      <c r="G425" s="313">
        <v>4496</v>
      </c>
      <c r="H425" s="178">
        <v>1158</v>
      </c>
      <c r="I425" s="327">
        <f t="shared" si="6"/>
        <v>0.25756227758007116</v>
      </c>
    </row>
    <row r="426" spans="3:9">
      <c r="C426" s="210" t="s">
        <v>386</v>
      </c>
      <c r="D426" s="165"/>
      <c r="E426" s="243"/>
      <c r="F426" s="235" t="s">
        <v>1705</v>
      </c>
      <c r="G426" s="313">
        <v>5094</v>
      </c>
      <c r="H426" s="178">
        <v>1472</v>
      </c>
      <c r="I426" s="327">
        <f t="shared" si="6"/>
        <v>0.28896741264232428</v>
      </c>
    </row>
    <row r="427" spans="3:9">
      <c r="C427" s="210" t="s">
        <v>387</v>
      </c>
      <c r="D427" s="165"/>
      <c r="E427" s="243"/>
      <c r="F427" s="235" t="s">
        <v>1582</v>
      </c>
      <c r="G427" s="313">
        <v>4363</v>
      </c>
      <c r="H427" s="178">
        <v>1136</v>
      </c>
      <c r="I427" s="327">
        <f t="shared" si="6"/>
        <v>0.26037130414852167</v>
      </c>
    </row>
    <row r="428" spans="3:9">
      <c r="C428" s="210" t="s">
        <v>388</v>
      </c>
      <c r="D428" s="165"/>
      <c r="E428" s="243"/>
      <c r="F428" s="235" t="s">
        <v>1583</v>
      </c>
      <c r="G428" s="313">
        <v>4371</v>
      </c>
      <c r="H428" s="178">
        <v>1138</v>
      </c>
      <c r="I428" s="327">
        <f t="shared" si="6"/>
        <v>0.26035232212308396</v>
      </c>
    </row>
    <row r="429" spans="3:9">
      <c r="C429" s="210" t="s">
        <v>389</v>
      </c>
      <c r="D429" s="165"/>
      <c r="E429" s="243"/>
      <c r="F429" s="235" t="s">
        <v>1719</v>
      </c>
      <c r="G429" s="313">
        <v>5724</v>
      </c>
      <c r="H429" s="178">
        <v>1411</v>
      </c>
      <c r="I429" s="327">
        <f t="shared" si="6"/>
        <v>0.24650593990216632</v>
      </c>
    </row>
    <row r="430" spans="3:9">
      <c r="C430" s="210" t="s">
        <v>1359</v>
      </c>
      <c r="D430" s="165"/>
      <c r="E430" s="243"/>
      <c r="F430" s="235" t="s">
        <v>1757</v>
      </c>
      <c r="G430" s="313"/>
      <c r="H430" s="178"/>
      <c r="I430" s="327"/>
    </row>
    <row r="431" spans="3:9">
      <c r="C431" s="210" t="s">
        <v>390</v>
      </c>
      <c r="D431" s="165"/>
      <c r="E431" s="243"/>
      <c r="F431" s="235" t="s">
        <v>1584</v>
      </c>
      <c r="G431" s="313"/>
      <c r="H431" s="178"/>
      <c r="I431" s="327"/>
    </row>
    <row r="432" spans="3:9">
      <c r="C432" s="210" t="s">
        <v>392</v>
      </c>
      <c r="D432" s="165"/>
      <c r="E432" s="243"/>
      <c r="F432" s="235" t="s">
        <v>1707</v>
      </c>
      <c r="G432" s="313">
        <v>3454</v>
      </c>
      <c r="H432" s="178">
        <v>1027</v>
      </c>
      <c r="I432" s="327">
        <f t="shared" si="6"/>
        <v>0.2973364215402432</v>
      </c>
    </row>
    <row r="433" spans="3:9">
      <c r="C433" s="210" t="s">
        <v>393</v>
      </c>
      <c r="D433" s="165"/>
      <c r="E433" s="243"/>
      <c r="F433" s="235" t="s">
        <v>1585</v>
      </c>
      <c r="G433" s="313">
        <v>6519</v>
      </c>
      <c r="H433" s="178">
        <v>1818</v>
      </c>
      <c r="I433" s="327">
        <f t="shared" si="6"/>
        <v>0.27887712839392542</v>
      </c>
    </row>
    <row r="434" spans="3:9">
      <c r="C434" s="210" t="s">
        <v>394</v>
      </c>
      <c r="D434" s="165"/>
      <c r="E434" s="243"/>
      <c r="F434" s="235" t="s">
        <v>1586</v>
      </c>
      <c r="G434" s="313">
        <v>4489</v>
      </c>
      <c r="H434" s="178">
        <v>1270</v>
      </c>
      <c r="I434" s="327">
        <f t="shared" si="6"/>
        <v>0.28291378926264199</v>
      </c>
    </row>
    <row r="435" spans="3:9">
      <c r="C435" s="210" t="s">
        <v>395</v>
      </c>
      <c r="D435" s="165"/>
      <c r="E435" s="243"/>
      <c r="F435" s="235" t="s">
        <v>1627</v>
      </c>
      <c r="G435" s="313"/>
      <c r="H435" s="178"/>
      <c r="I435" s="327"/>
    </row>
    <row r="436" spans="3:9">
      <c r="C436" s="210" t="s">
        <v>397</v>
      </c>
      <c r="D436" s="165"/>
      <c r="E436" s="243"/>
      <c r="F436" s="235" t="s">
        <v>1587</v>
      </c>
      <c r="G436" s="313">
        <v>4899</v>
      </c>
      <c r="H436" s="178">
        <v>1396</v>
      </c>
      <c r="I436" s="327">
        <f t="shared" si="6"/>
        <v>0.28495611349254951</v>
      </c>
    </row>
    <row r="437" spans="3:9">
      <c r="C437" s="210" t="s">
        <v>1362</v>
      </c>
      <c r="D437" s="165"/>
      <c r="E437" s="243"/>
      <c r="F437" s="235" t="s">
        <v>1364</v>
      </c>
      <c r="G437" s="313"/>
      <c r="H437" s="178"/>
      <c r="I437" s="327"/>
    </row>
    <row r="438" spans="3:9">
      <c r="C438" s="210" t="s">
        <v>1363</v>
      </c>
      <c r="D438" s="165"/>
      <c r="E438" s="243"/>
      <c r="F438" s="235" t="s">
        <v>1710</v>
      </c>
      <c r="G438" s="313"/>
      <c r="H438" s="178"/>
      <c r="I438" s="327"/>
    </row>
    <row r="439" spans="3:9">
      <c r="C439" s="210" t="s">
        <v>398</v>
      </c>
      <c r="D439" s="165"/>
      <c r="E439" s="243"/>
      <c r="F439" s="235" t="s">
        <v>1711</v>
      </c>
      <c r="G439" s="313"/>
      <c r="H439" s="178"/>
      <c r="I439" s="327"/>
    </row>
    <row r="440" spans="3:9">
      <c r="C440" s="210" t="s">
        <v>399</v>
      </c>
      <c r="D440" s="165"/>
      <c r="E440" s="243"/>
      <c r="F440" s="235" t="s">
        <v>1712</v>
      </c>
      <c r="G440" s="313">
        <v>4633</v>
      </c>
      <c r="H440" s="178">
        <v>1333</v>
      </c>
      <c r="I440" s="327">
        <f t="shared" si="6"/>
        <v>0.28771854090222321</v>
      </c>
    </row>
    <row r="441" spans="3:9">
      <c r="C441" s="207" t="s">
        <v>400</v>
      </c>
      <c r="D441" s="165"/>
      <c r="E441" s="239"/>
      <c r="F441" s="235" t="s">
        <v>1713</v>
      </c>
      <c r="G441" s="313">
        <v>4579</v>
      </c>
      <c r="H441" s="178">
        <v>1317</v>
      </c>
      <c r="I441" s="327">
        <f t="shared" si="6"/>
        <v>0.28761738370823325</v>
      </c>
    </row>
    <row r="442" spans="3:9">
      <c r="C442" s="207" t="s">
        <v>402</v>
      </c>
      <c r="D442" s="165"/>
      <c r="E442" s="239"/>
      <c r="F442" s="235" t="s">
        <v>1628</v>
      </c>
      <c r="G442" s="313"/>
      <c r="H442" s="178"/>
      <c r="I442" s="327"/>
    </row>
    <row r="443" spans="3:9">
      <c r="C443" s="207" t="s">
        <v>403</v>
      </c>
      <c r="D443" s="165"/>
      <c r="E443" s="239"/>
      <c r="F443" s="235" t="s">
        <v>1629</v>
      </c>
      <c r="G443" s="313">
        <v>1333</v>
      </c>
      <c r="H443" s="178">
        <v>499</v>
      </c>
      <c r="I443" s="327">
        <f t="shared" si="6"/>
        <v>0.3743435858964741</v>
      </c>
    </row>
    <row r="444" spans="3:9">
      <c r="C444" s="207" t="s">
        <v>404</v>
      </c>
      <c r="D444" s="165"/>
      <c r="E444" s="239"/>
      <c r="F444" s="235" t="s">
        <v>1588</v>
      </c>
      <c r="G444" s="313"/>
      <c r="H444" s="178"/>
      <c r="I444" s="327"/>
    </row>
    <row r="445" spans="3:9">
      <c r="C445" s="207" t="s">
        <v>406</v>
      </c>
      <c r="D445" s="165"/>
      <c r="E445" s="239"/>
      <c r="F445" s="235" t="s">
        <v>1725</v>
      </c>
      <c r="G445" s="313"/>
      <c r="H445" s="178"/>
      <c r="I445" s="327"/>
    </row>
    <row r="446" spans="3:9" ht="25.5">
      <c r="C446" s="207" t="s">
        <v>407</v>
      </c>
      <c r="D446" s="165"/>
      <c r="E446" s="239"/>
      <c r="F446" s="235" t="s">
        <v>1726</v>
      </c>
      <c r="G446" s="313"/>
      <c r="H446" s="178"/>
      <c r="I446" s="327"/>
    </row>
    <row r="447" spans="3:9">
      <c r="C447" s="209" t="s">
        <v>408</v>
      </c>
      <c r="D447" s="165"/>
      <c r="E447" s="241"/>
      <c r="F447" s="235" t="s">
        <v>1729</v>
      </c>
      <c r="G447" s="313"/>
      <c r="H447" s="178"/>
      <c r="I447" s="327"/>
    </row>
    <row r="448" spans="3:9">
      <c r="C448" s="207" t="s">
        <v>409</v>
      </c>
      <c r="D448" s="165"/>
      <c r="E448" s="239"/>
      <c r="F448" s="235" t="s">
        <v>1589</v>
      </c>
      <c r="G448" s="313">
        <v>5397</v>
      </c>
      <c r="H448" s="178">
        <v>1523</v>
      </c>
      <c r="I448" s="327">
        <f t="shared" si="6"/>
        <v>0.28219381137669075</v>
      </c>
    </row>
    <row r="449" spans="2:9">
      <c r="C449" s="207" t="s">
        <v>410</v>
      </c>
      <c r="D449" s="165"/>
      <c r="E449" s="239"/>
      <c r="F449" s="235" t="s">
        <v>1732</v>
      </c>
      <c r="G449" s="313">
        <v>3498</v>
      </c>
      <c r="H449" s="178">
        <v>1140</v>
      </c>
      <c r="I449" s="327">
        <f t="shared" si="6"/>
        <v>0.32590051457975988</v>
      </c>
    </row>
    <row r="450" spans="2:9">
      <c r="C450" s="209" t="s">
        <v>1338</v>
      </c>
      <c r="D450" s="165"/>
      <c r="E450" s="241"/>
      <c r="F450" s="235" t="s">
        <v>1339</v>
      </c>
      <c r="G450" s="313"/>
      <c r="H450" s="178"/>
      <c r="I450" s="327"/>
    </row>
    <row r="451" spans="2:9">
      <c r="C451" s="210" t="s">
        <v>411</v>
      </c>
      <c r="D451" s="165"/>
      <c r="E451" s="243"/>
      <c r="F451" s="235" t="s">
        <v>1590</v>
      </c>
      <c r="G451" s="313">
        <v>4709</v>
      </c>
      <c r="H451" s="178">
        <v>1322</v>
      </c>
      <c r="I451" s="327">
        <f t="shared" si="6"/>
        <v>0.28073901040560628</v>
      </c>
    </row>
    <row r="452" spans="2:9">
      <c r="C452" s="210" t="s">
        <v>412</v>
      </c>
      <c r="D452" s="165"/>
      <c r="E452" s="243"/>
      <c r="F452" s="235" t="s">
        <v>1591</v>
      </c>
      <c r="G452" s="313"/>
      <c r="H452" s="178"/>
      <c r="I452" s="327"/>
    </row>
    <row r="453" spans="2:9">
      <c r="C453" s="210" t="s">
        <v>414</v>
      </c>
      <c r="D453" s="165"/>
      <c r="E453" s="243"/>
      <c r="F453" s="235" t="s">
        <v>1630</v>
      </c>
      <c r="G453" s="313">
        <v>1313</v>
      </c>
      <c r="H453" s="178">
        <v>498</v>
      </c>
      <c r="I453" s="327">
        <f t="shared" ref="I453:I494" si="7">H453/G453</f>
        <v>0.37928408225437926</v>
      </c>
    </row>
    <row r="454" spans="2:9">
      <c r="C454" s="210" t="s">
        <v>415</v>
      </c>
      <c r="D454" s="165"/>
      <c r="E454" s="243"/>
      <c r="F454" s="235" t="s">
        <v>1592</v>
      </c>
      <c r="G454" s="313">
        <v>2013</v>
      </c>
      <c r="H454" s="178">
        <v>443</v>
      </c>
      <c r="I454" s="327">
        <f t="shared" si="7"/>
        <v>0.22006954793840039</v>
      </c>
    </row>
    <row r="455" spans="2:9">
      <c r="C455" s="210" t="s">
        <v>416</v>
      </c>
      <c r="D455" s="165"/>
      <c r="E455" s="243"/>
      <c r="F455" s="235" t="s">
        <v>1631</v>
      </c>
      <c r="G455" s="313"/>
      <c r="H455" s="178"/>
      <c r="I455" s="327"/>
    </row>
    <row r="456" spans="2:9">
      <c r="C456" s="207" t="s">
        <v>417</v>
      </c>
      <c r="D456" s="165"/>
      <c r="E456" s="239"/>
      <c r="F456" s="235" t="s">
        <v>1632</v>
      </c>
      <c r="G456" s="313">
        <v>4886</v>
      </c>
      <c r="H456" s="178">
        <v>1387</v>
      </c>
      <c r="I456" s="327">
        <f t="shared" si="7"/>
        <v>0.28387228817028243</v>
      </c>
    </row>
    <row r="457" spans="2:9">
      <c r="C457" s="207" t="s">
        <v>418</v>
      </c>
      <c r="D457" s="165"/>
      <c r="E457" s="239"/>
      <c r="F457" s="235" t="s">
        <v>1633</v>
      </c>
      <c r="G457" s="313"/>
      <c r="H457" s="178"/>
      <c r="I457" s="327"/>
    </row>
    <row r="458" spans="2:9">
      <c r="C458" s="207" t="s">
        <v>419</v>
      </c>
      <c r="D458" s="165"/>
      <c r="E458" s="239"/>
      <c r="F458" s="235" t="s">
        <v>1593</v>
      </c>
      <c r="G458" s="313">
        <v>5392</v>
      </c>
      <c r="H458" s="178">
        <v>1538</v>
      </c>
      <c r="I458" s="327">
        <f t="shared" si="7"/>
        <v>0.28523738872403559</v>
      </c>
    </row>
    <row r="459" spans="2:9">
      <c r="B459" s="159" t="s">
        <v>421</v>
      </c>
      <c r="C459" s="160"/>
      <c r="D459" s="160"/>
      <c r="E459" s="160"/>
      <c r="F459" s="159"/>
      <c r="G459" s="303">
        <f>SUM(G460:G477)</f>
        <v>10547</v>
      </c>
      <c r="H459" s="303">
        <f>SUM(H460:H477)</f>
        <v>2982</v>
      </c>
      <c r="I459" s="327">
        <f t="shared" si="7"/>
        <v>0.28273442685123734</v>
      </c>
    </row>
    <row r="460" spans="2:9">
      <c r="C460" s="212" t="s">
        <v>422</v>
      </c>
      <c r="D460" s="165"/>
      <c r="E460" s="245"/>
      <c r="F460" s="246" t="s">
        <v>1594</v>
      </c>
      <c r="G460" s="304"/>
      <c r="H460" s="167"/>
      <c r="I460" s="327"/>
    </row>
    <row r="461" spans="2:9">
      <c r="C461" s="212" t="s">
        <v>424</v>
      </c>
      <c r="D461" s="165"/>
      <c r="E461" s="245"/>
      <c r="F461" s="246" t="s">
        <v>1598</v>
      </c>
      <c r="G461" s="304"/>
      <c r="H461" s="167"/>
      <c r="I461" s="327"/>
    </row>
    <row r="462" spans="2:9">
      <c r="C462" s="212" t="s">
        <v>425</v>
      </c>
      <c r="D462" s="165"/>
      <c r="E462" s="245"/>
      <c r="F462" s="246" t="s">
        <v>1599</v>
      </c>
      <c r="G462" s="304"/>
      <c r="H462" s="167"/>
      <c r="I462" s="327"/>
    </row>
    <row r="463" spans="2:9">
      <c r="C463" s="212" t="s">
        <v>426</v>
      </c>
      <c r="D463" s="165"/>
      <c r="E463" s="245"/>
      <c r="F463" s="246" t="s">
        <v>1568</v>
      </c>
      <c r="G463" s="304">
        <v>5111</v>
      </c>
      <c r="H463" s="167">
        <v>1450</v>
      </c>
      <c r="I463" s="327">
        <f t="shared" si="7"/>
        <v>0.28370181960477403</v>
      </c>
    </row>
    <row r="464" spans="2:9">
      <c r="C464" s="212" t="s">
        <v>427</v>
      </c>
      <c r="D464" s="165"/>
      <c r="E464" s="245"/>
      <c r="F464" s="246" t="s">
        <v>1569</v>
      </c>
      <c r="G464" s="304"/>
      <c r="H464" s="167"/>
      <c r="I464" s="327"/>
    </row>
    <row r="465" spans="2:10">
      <c r="C465" s="212" t="s">
        <v>428</v>
      </c>
      <c r="D465" s="165"/>
      <c r="E465" s="245"/>
      <c r="F465" s="246" t="s">
        <v>1570</v>
      </c>
      <c r="G465" s="304"/>
      <c r="H465" s="167"/>
      <c r="I465" s="327"/>
    </row>
    <row r="466" spans="2:10">
      <c r="C466" s="212" t="s">
        <v>429</v>
      </c>
      <c r="D466" s="165"/>
      <c r="E466" s="245"/>
      <c r="F466" s="246" t="s">
        <v>1634</v>
      </c>
      <c r="G466" s="304"/>
      <c r="H466" s="167"/>
      <c r="I466" s="327"/>
    </row>
    <row r="467" spans="2:10">
      <c r="C467" s="212" t="s">
        <v>430</v>
      </c>
      <c r="D467" s="165"/>
      <c r="E467" s="245"/>
      <c r="F467" s="246" t="s">
        <v>1635</v>
      </c>
      <c r="G467" s="304"/>
      <c r="H467" s="167"/>
      <c r="I467" s="327"/>
    </row>
    <row r="468" spans="2:10">
      <c r="C468" s="212" t="s">
        <v>431</v>
      </c>
      <c r="D468" s="165"/>
      <c r="E468" s="245"/>
      <c r="F468" s="246" t="s">
        <v>432</v>
      </c>
      <c r="G468" s="304"/>
      <c r="H468" s="167"/>
      <c r="I468" s="327"/>
    </row>
    <row r="469" spans="2:10">
      <c r="C469" s="212" t="s">
        <v>434</v>
      </c>
      <c r="D469" s="165"/>
      <c r="E469" s="245"/>
      <c r="F469" s="246" t="s">
        <v>1636</v>
      </c>
      <c r="G469" s="304">
        <v>5111</v>
      </c>
      <c r="H469" s="167">
        <v>1450</v>
      </c>
      <c r="I469" s="327">
        <f t="shared" si="7"/>
        <v>0.28370181960477403</v>
      </c>
    </row>
    <row r="470" spans="2:10">
      <c r="C470" s="213" t="s">
        <v>435</v>
      </c>
      <c r="D470" s="165"/>
      <c r="E470" s="247"/>
      <c r="F470" s="246" t="s">
        <v>1571</v>
      </c>
      <c r="G470" s="304"/>
      <c r="H470" s="168"/>
      <c r="I470" s="327"/>
    </row>
    <row r="471" spans="2:10">
      <c r="C471" s="213" t="s">
        <v>436</v>
      </c>
      <c r="D471" s="165"/>
      <c r="E471" s="247"/>
      <c r="F471" s="246" t="s">
        <v>1572</v>
      </c>
      <c r="G471" s="304"/>
      <c r="H471" s="168"/>
      <c r="I471" s="327"/>
    </row>
    <row r="472" spans="2:10">
      <c r="C472" s="213" t="s">
        <v>437</v>
      </c>
      <c r="D472" s="165"/>
      <c r="E472" s="247"/>
      <c r="F472" s="246" t="s">
        <v>1573</v>
      </c>
      <c r="G472" s="304"/>
      <c r="H472" s="168"/>
      <c r="I472" s="327"/>
    </row>
    <row r="473" spans="2:10">
      <c r="C473" s="165" t="s">
        <v>1346</v>
      </c>
      <c r="D473" s="165"/>
      <c r="E473" s="165"/>
      <c r="F473" s="178" t="s">
        <v>1347</v>
      </c>
      <c r="G473" s="304"/>
      <c r="H473" s="168"/>
      <c r="I473" s="327"/>
    </row>
    <row r="474" spans="2:10">
      <c r="C474" s="165" t="s">
        <v>1348</v>
      </c>
      <c r="D474" s="165"/>
      <c r="E474" s="165"/>
      <c r="F474" s="178" t="s">
        <v>1574</v>
      </c>
      <c r="G474" s="304">
        <v>110</v>
      </c>
      <c r="H474" s="168">
        <v>28</v>
      </c>
      <c r="I474" s="327">
        <f t="shared" si="7"/>
        <v>0.25454545454545452</v>
      </c>
    </row>
    <row r="475" spans="2:10">
      <c r="C475" s="165" t="s">
        <v>1349</v>
      </c>
      <c r="D475" s="165"/>
      <c r="E475" s="165"/>
      <c r="F475" s="184" t="s">
        <v>1353</v>
      </c>
      <c r="G475" s="304">
        <v>105</v>
      </c>
      <c r="H475" s="168">
        <v>26</v>
      </c>
      <c r="I475" s="327">
        <f t="shared" si="7"/>
        <v>0.24761904761904763</v>
      </c>
    </row>
    <row r="476" spans="2:10">
      <c r="C476" s="165" t="s">
        <v>1350</v>
      </c>
      <c r="D476" s="165"/>
      <c r="E476" s="165"/>
      <c r="F476" s="184" t="s">
        <v>1354</v>
      </c>
      <c r="G476" s="304"/>
      <c r="H476" s="168"/>
      <c r="I476" s="327"/>
    </row>
    <row r="477" spans="2:10">
      <c r="C477" s="165" t="s">
        <v>1351</v>
      </c>
      <c r="D477" s="165"/>
      <c r="E477" s="165"/>
      <c r="F477" s="184" t="s">
        <v>1352</v>
      </c>
      <c r="G477" s="304">
        <v>110</v>
      </c>
      <c r="H477" s="168">
        <v>28</v>
      </c>
      <c r="I477" s="327">
        <f t="shared" si="7"/>
        <v>0.25454545454545452</v>
      </c>
    </row>
    <row r="478" spans="2:10">
      <c r="B478" s="159" t="s">
        <v>438</v>
      </c>
      <c r="C478" s="160"/>
      <c r="D478" s="160"/>
      <c r="E478" s="160"/>
      <c r="F478" s="159"/>
      <c r="G478" s="303">
        <f>SUM(G479:G483)</f>
        <v>281</v>
      </c>
      <c r="H478" s="303">
        <f>SUM(H479:H483)</f>
        <v>100</v>
      </c>
      <c r="I478" s="327">
        <f t="shared" si="7"/>
        <v>0.35587188612099646</v>
      </c>
    </row>
    <row r="479" spans="2:10" ht="38.25">
      <c r="C479" s="210" t="s">
        <v>1273</v>
      </c>
      <c r="D479" s="165"/>
      <c r="E479" s="243" t="s">
        <v>1540</v>
      </c>
      <c r="F479" s="235" t="s">
        <v>1637</v>
      </c>
      <c r="G479" s="304">
        <v>281</v>
      </c>
      <c r="H479" s="168">
        <v>100</v>
      </c>
      <c r="I479" s="327">
        <f t="shared" si="7"/>
        <v>0.35587188612099646</v>
      </c>
      <c r="J479" s="266" t="s">
        <v>1374</v>
      </c>
    </row>
    <row r="480" spans="2:10">
      <c r="C480" s="210" t="s">
        <v>1275</v>
      </c>
      <c r="D480" s="165"/>
      <c r="E480" s="243"/>
      <c r="F480" s="235" t="s">
        <v>1345</v>
      </c>
      <c r="G480" s="304"/>
      <c r="H480" s="168"/>
      <c r="I480" s="327"/>
    </row>
    <row r="481" spans="2:9">
      <c r="C481" s="210" t="s">
        <v>439</v>
      </c>
      <c r="D481" s="165"/>
      <c r="E481" s="243"/>
      <c r="F481" s="235" t="s">
        <v>1638</v>
      </c>
      <c r="G481" s="304"/>
      <c r="H481" s="168"/>
      <c r="I481" s="327"/>
    </row>
    <row r="482" spans="2:9">
      <c r="C482" s="207" t="s">
        <v>440</v>
      </c>
      <c r="D482" s="165"/>
      <c r="E482" s="239"/>
      <c r="F482" s="240" t="s">
        <v>1698</v>
      </c>
      <c r="G482" s="304"/>
      <c r="H482" s="167"/>
      <c r="I482" s="327"/>
    </row>
    <row r="483" spans="2:9">
      <c r="C483" s="207" t="s">
        <v>441</v>
      </c>
      <c r="D483" s="165"/>
      <c r="E483" s="239"/>
      <c r="F483" s="240" t="s">
        <v>1639</v>
      </c>
      <c r="G483" s="304"/>
      <c r="H483" s="167"/>
      <c r="I483" s="327"/>
    </row>
    <row r="484" spans="2:9">
      <c r="B484" s="159" t="s">
        <v>442</v>
      </c>
      <c r="C484" s="160"/>
      <c r="D484" s="160"/>
      <c r="E484" s="160"/>
      <c r="F484" s="159"/>
      <c r="G484" s="303">
        <v>0</v>
      </c>
      <c r="H484" s="159">
        <v>0</v>
      </c>
      <c r="I484" s="327"/>
    </row>
    <row r="485" spans="2:9" ht="25.5">
      <c r="C485" s="214" t="s">
        <v>1544</v>
      </c>
      <c r="D485" s="165"/>
      <c r="E485" s="243"/>
      <c r="F485" s="248" t="s">
        <v>443</v>
      </c>
      <c r="G485" s="304"/>
      <c r="H485" s="167"/>
      <c r="I485" s="327"/>
    </row>
    <row r="486" spans="2:9" ht="25.5">
      <c r="C486" s="214" t="s">
        <v>1545</v>
      </c>
      <c r="D486" s="165"/>
      <c r="E486" s="243"/>
      <c r="F486" s="248" t="s">
        <v>444</v>
      </c>
      <c r="G486" s="304"/>
      <c r="H486" s="167"/>
      <c r="I486" s="327"/>
    </row>
    <row r="487" spans="2:9" ht="25.5">
      <c r="C487" s="214" t="s">
        <v>1546</v>
      </c>
      <c r="D487" s="165"/>
      <c r="E487" s="243"/>
      <c r="F487" s="248" t="s">
        <v>445</v>
      </c>
      <c r="G487" s="304"/>
      <c r="H487" s="167"/>
      <c r="I487" s="327"/>
    </row>
    <row r="488" spans="2:9" ht="25.5">
      <c r="C488" s="214" t="s">
        <v>1547</v>
      </c>
      <c r="D488" s="165"/>
      <c r="E488" s="243"/>
      <c r="F488" s="248" t="s">
        <v>446</v>
      </c>
      <c r="G488" s="304"/>
      <c r="H488" s="167"/>
      <c r="I488" s="327"/>
    </row>
    <row r="489" spans="2:9" ht="25.5">
      <c r="C489" s="214" t="s">
        <v>1548</v>
      </c>
      <c r="D489" s="165"/>
      <c r="E489" s="243"/>
      <c r="F489" s="248" t="s">
        <v>447</v>
      </c>
      <c r="G489" s="304"/>
      <c r="H489" s="167"/>
      <c r="I489" s="327"/>
    </row>
    <row r="490" spans="2:9" ht="25.5">
      <c r="C490" s="214" t="s">
        <v>1527</v>
      </c>
      <c r="D490" s="165"/>
      <c r="E490" s="165"/>
      <c r="F490" s="249" t="s">
        <v>448</v>
      </c>
      <c r="G490" s="304"/>
      <c r="H490" s="167"/>
      <c r="I490" s="327"/>
    </row>
    <row r="491" spans="2:9">
      <c r="C491" s="214" t="s">
        <v>449</v>
      </c>
      <c r="D491" s="165"/>
      <c r="E491" s="165"/>
      <c r="F491" s="250" t="s">
        <v>450</v>
      </c>
      <c r="G491" s="304"/>
      <c r="H491" s="167"/>
      <c r="I491" s="327"/>
    </row>
    <row r="492" spans="2:9">
      <c r="B492" s="159" t="s">
        <v>451</v>
      </c>
      <c r="C492" s="160"/>
      <c r="D492" s="160"/>
      <c r="E492" s="160"/>
      <c r="F492" s="159"/>
      <c r="G492" s="303">
        <f>G367+G394+G459+G478+G484</f>
        <v>114787</v>
      </c>
      <c r="H492" s="303">
        <f>H367+H394+H459+H478+H484</f>
        <v>32286</v>
      </c>
      <c r="I492" s="327">
        <f t="shared" si="7"/>
        <v>0.28126878479270301</v>
      </c>
    </row>
    <row r="493" spans="2:9">
      <c r="B493" s="159" t="s">
        <v>454</v>
      </c>
      <c r="C493" s="160"/>
      <c r="D493" s="160"/>
      <c r="E493" s="160"/>
      <c r="F493" s="159"/>
      <c r="G493" s="303"/>
      <c r="H493" s="303"/>
      <c r="I493" s="327"/>
    </row>
    <row r="494" spans="2:9">
      <c r="B494" s="159" t="s">
        <v>455</v>
      </c>
      <c r="C494" s="160"/>
      <c r="D494" s="160"/>
      <c r="E494" s="160"/>
      <c r="F494" s="159"/>
      <c r="G494" s="303">
        <f>G492+G493</f>
        <v>114787</v>
      </c>
      <c r="H494" s="303">
        <f>H492+H493</f>
        <v>32286</v>
      </c>
      <c r="I494" s="327">
        <f t="shared" si="7"/>
        <v>0.28126878479270301</v>
      </c>
    </row>
    <row r="495" spans="2:9">
      <c r="B495" s="159" t="s">
        <v>456</v>
      </c>
      <c r="C495" s="160"/>
      <c r="D495" s="160"/>
      <c r="E495" s="160"/>
      <c r="F495" s="159"/>
      <c r="G495" s="303"/>
      <c r="H495" s="159"/>
      <c r="I495" s="327"/>
    </row>
    <row r="496" spans="2:9">
      <c r="B496" s="159" t="s">
        <v>1385</v>
      </c>
      <c r="C496" s="160"/>
      <c r="D496" s="160"/>
      <c r="E496" s="160"/>
      <c r="F496" s="159"/>
      <c r="G496" s="303"/>
      <c r="H496" s="159"/>
      <c r="I496" s="327"/>
    </row>
    <row r="497" spans="1:9">
      <c r="G497" s="315"/>
      <c r="H497" s="185"/>
      <c r="I497" s="327"/>
    </row>
    <row r="498" spans="1:9">
      <c r="A498" s="152" t="s">
        <v>1402</v>
      </c>
      <c r="B498" s="155"/>
      <c r="C498" s="156"/>
      <c r="D498" s="156"/>
      <c r="E498" s="156"/>
      <c r="F498" s="175"/>
      <c r="G498" s="310"/>
      <c r="H498" s="174"/>
      <c r="I498" s="327"/>
    </row>
    <row r="499" spans="1:9">
      <c r="B499" s="159" t="s">
        <v>313</v>
      </c>
      <c r="C499" s="160"/>
      <c r="D499" s="160"/>
      <c r="E499" s="160"/>
      <c r="F499" s="159"/>
      <c r="G499" s="303"/>
      <c r="H499" s="159"/>
      <c r="I499" s="327"/>
    </row>
    <row r="500" spans="1:9">
      <c r="C500" s="165" t="s">
        <v>298</v>
      </c>
      <c r="D500" s="165"/>
      <c r="E500" s="224" t="s">
        <v>310</v>
      </c>
      <c r="F500" s="178" t="s">
        <v>288</v>
      </c>
      <c r="G500" s="313"/>
      <c r="H500" s="168"/>
      <c r="I500" s="327"/>
    </row>
    <row r="501" spans="1:9">
      <c r="C501" s="165" t="s">
        <v>289</v>
      </c>
      <c r="D501" s="165"/>
      <c r="E501" s="224" t="s">
        <v>310</v>
      </c>
      <c r="F501" s="178" t="s">
        <v>299</v>
      </c>
      <c r="G501" s="313"/>
      <c r="H501" s="168"/>
      <c r="I501" s="327"/>
    </row>
    <row r="502" spans="1:9">
      <c r="C502" s="165" t="s">
        <v>247</v>
      </c>
      <c r="D502" s="165"/>
      <c r="E502" s="224" t="s">
        <v>208</v>
      </c>
      <c r="F502" s="178" t="s">
        <v>1600</v>
      </c>
      <c r="G502" s="313"/>
      <c r="H502" s="168"/>
      <c r="I502" s="327"/>
    </row>
    <row r="503" spans="1:9">
      <c r="C503" s="165" t="s">
        <v>1422</v>
      </c>
      <c r="D503" s="165"/>
      <c r="E503" s="224"/>
      <c r="F503" s="178" t="s">
        <v>194</v>
      </c>
      <c r="G503" s="304"/>
      <c r="H503" s="168"/>
      <c r="I503" s="327"/>
    </row>
    <row r="504" spans="1:9">
      <c r="C504" s="165" t="s">
        <v>244</v>
      </c>
      <c r="D504" s="165"/>
      <c r="E504" s="224"/>
      <c r="F504" s="178" t="s">
        <v>1601</v>
      </c>
      <c r="G504" s="313"/>
      <c r="H504" s="168"/>
      <c r="I504" s="327"/>
    </row>
    <row r="505" spans="1:9">
      <c r="C505" s="165" t="s">
        <v>1421</v>
      </c>
      <c r="D505" s="165"/>
      <c r="E505" s="224" t="s">
        <v>310</v>
      </c>
      <c r="F505" s="178" t="s">
        <v>193</v>
      </c>
      <c r="G505" s="313"/>
      <c r="H505" s="168"/>
      <c r="I505" s="327"/>
    </row>
    <row r="506" spans="1:9">
      <c r="B506" s="159" t="s">
        <v>196</v>
      </c>
      <c r="C506" s="160"/>
      <c r="D506" s="160"/>
      <c r="E506" s="160"/>
      <c r="F506" s="159"/>
      <c r="G506" s="303"/>
      <c r="H506" s="159"/>
      <c r="I506" s="327"/>
    </row>
    <row r="507" spans="1:9">
      <c r="C507" s="165" t="s">
        <v>1462</v>
      </c>
      <c r="D507" s="165"/>
      <c r="E507" s="224" t="s">
        <v>208</v>
      </c>
      <c r="F507" s="178" t="s">
        <v>316</v>
      </c>
      <c r="G507" s="312"/>
      <c r="H507" s="168"/>
      <c r="I507" s="327"/>
    </row>
    <row r="508" spans="1:9">
      <c r="C508" s="204" t="s">
        <v>197</v>
      </c>
      <c r="D508" s="165"/>
      <c r="E508" s="224" t="s">
        <v>310</v>
      </c>
      <c r="F508" s="231" t="s">
        <v>198</v>
      </c>
      <c r="G508" s="312"/>
      <c r="H508" s="168"/>
      <c r="I508" s="327"/>
    </row>
    <row r="509" spans="1:9">
      <c r="C509" s="165" t="s">
        <v>248</v>
      </c>
      <c r="D509" s="165"/>
      <c r="E509" s="224" t="s">
        <v>310</v>
      </c>
      <c r="F509" s="178" t="s">
        <v>1668</v>
      </c>
      <c r="G509" s="312"/>
      <c r="H509" s="168"/>
      <c r="I509" s="327"/>
    </row>
    <row r="510" spans="1:9">
      <c r="C510" s="207" t="s">
        <v>306</v>
      </c>
      <c r="D510" s="165"/>
      <c r="E510" s="224" t="s">
        <v>310</v>
      </c>
      <c r="F510" s="235" t="s">
        <v>1721</v>
      </c>
      <c r="G510" s="313"/>
      <c r="H510" s="167"/>
      <c r="I510" s="327"/>
    </row>
    <row r="511" spans="1:9">
      <c r="C511" s="165" t="s">
        <v>202</v>
      </c>
      <c r="D511" s="165"/>
      <c r="E511" s="224" t="s">
        <v>310</v>
      </c>
      <c r="F511" s="178" t="s">
        <v>1603</v>
      </c>
      <c r="G511" s="313"/>
      <c r="H511" s="167"/>
      <c r="I511" s="327"/>
    </row>
    <row r="512" spans="1:9" ht="25.5">
      <c r="C512" s="165" t="s">
        <v>199</v>
      </c>
      <c r="D512" s="165"/>
      <c r="E512" s="224" t="s">
        <v>310</v>
      </c>
      <c r="F512" s="178" t="s">
        <v>281</v>
      </c>
      <c r="G512" s="313"/>
      <c r="H512" s="167"/>
      <c r="I512" s="327"/>
    </row>
    <row r="513" spans="2:10">
      <c r="C513" s="165" t="s">
        <v>200</v>
      </c>
      <c r="D513" s="165"/>
      <c r="E513" s="224" t="s">
        <v>310</v>
      </c>
      <c r="F513" s="178" t="s">
        <v>1670</v>
      </c>
      <c r="G513" s="313"/>
      <c r="H513" s="167"/>
      <c r="I513" s="327"/>
    </row>
    <row r="514" spans="2:10">
      <c r="C514" s="165" t="s">
        <v>203</v>
      </c>
      <c r="D514" s="165"/>
      <c r="E514" s="224" t="s">
        <v>310</v>
      </c>
      <c r="F514" s="178" t="s">
        <v>204</v>
      </c>
      <c r="G514" s="313"/>
      <c r="H514" s="167"/>
      <c r="I514" s="327"/>
    </row>
    <row r="515" spans="2:10">
      <c r="C515" s="165" t="s">
        <v>1424</v>
      </c>
      <c r="D515" s="165"/>
      <c r="E515" s="224" t="s">
        <v>310</v>
      </c>
      <c r="F515" s="178" t="s">
        <v>1553</v>
      </c>
      <c r="G515" s="313"/>
      <c r="H515" s="167"/>
      <c r="I515" s="327"/>
    </row>
    <row r="516" spans="2:10">
      <c r="C516" s="165" t="s">
        <v>1430</v>
      </c>
      <c r="D516" s="165"/>
      <c r="E516" s="224" t="s">
        <v>310</v>
      </c>
      <c r="F516" s="178" t="s">
        <v>317</v>
      </c>
      <c r="G516" s="313"/>
      <c r="H516" s="167"/>
      <c r="I516" s="327"/>
    </row>
    <row r="517" spans="2:10">
      <c r="C517" s="165" t="s">
        <v>561</v>
      </c>
      <c r="D517" s="165"/>
      <c r="E517" s="224"/>
      <c r="F517" s="178" t="s">
        <v>217</v>
      </c>
      <c r="G517" s="313"/>
      <c r="H517" s="168"/>
      <c r="I517" s="327"/>
    </row>
    <row r="518" spans="2:10">
      <c r="C518" s="165" t="s">
        <v>562</v>
      </c>
      <c r="D518" s="165"/>
      <c r="E518" s="224"/>
      <c r="F518" s="178" t="s">
        <v>218</v>
      </c>
      <c r="G518" s="312"/>
      <c r="H518" s="168"/>
      <c r="I518" s="327"/>
    </row>
    <row r="519" spans="2:10">
      <c r="C519" s="165" t="s">
        <v>563</v>
      </c>
      <c r="D519" s="165"/>
      <c r="E519" s="224"/>
      <c r="F519" s="178" t="s">
        <v>220</v>
      </c>
      <c r="G519" s="312"/>
      <c r="H519" s="168"/>
      <c r="I519" s="327"/>
    </row>
    <row r="520" spans="2:10">
      <c r="C520" s="165"/>
      <c r="D520" s="165"/>
      <c r="E520" s="224"/>
      <c r="F520" s="178" t="s">
        <v>320</v>
      </c>
      <c r="G520" s="313"/>
      <c r="H520" s="168"/>
      <c r="I520" s="327"/>
      <c r="J520" s="157" t="s">
        <v>323</v>
      </c>
    </row>
    <row r="521" spans="2:10">
      <c r="C521" s="165"/>
      <c r="D521" s="165"/>
      <c r="E521" s="224"/>
      <c r="F521" s="178" t="s">
        <v>321</v>
      </c>
      <c r="G521" s="313"/>
      <c r="H521" s="168"/>
      <c r="I521" s="327"/>
      <c r="J521" s="157" t="s">
        <v>323</v>
      </c>
    </row>
    <row r="522" spans="2:10">
      <c r="C522" s="165"/>
      <c r="D522" s="165"/>
      <c r="E522" s="224"/>
      <c r="F522" s="178" t="s">
        <v>322</v>
      </c>
      <c r="G522" s="313"/>
      <c r="H522" s="168"/>
      <c r="I522" s="327"/>
      <c r="J522" s="157" t="s">
        <v>323</v>
      </c>
    </row>
    <row r="523" spans="2:10" ht="25.5">
      <c r="C523" s="165"/>
      <c r="D523" s="165"/>
      <c r="E523" s="224"/>
      <c r="F523" s="178" t="s">
        <v>1762</v>
      </c>
      <c r="G523" s="313"/>
      <c r="H523" s="168"/>
      <c r="I523" s="327"/>
      <c r="J523" s="157" t="s">
        <v>323</v>
      </c>
    </row>
    <row r="524" spans="2:10">
      <c r="C524" s="165" t="s">
        <v>305</v>
      </c>
      <c r="D524" s="165"/>
      <c r="E524" s="165"/>
      <c r="F524" s="178" t="s">
        <v>1672</v>
      </c>
      <c r="G524" s="313"/>
      <c r="H524" s="168"/>
      <c r="I524" s="327"/>
    </row>
    <row r="525" spans="2:10" ht="25.5">
      <c r="C525" s="165" t="s">
        <v>552</v>
      </c>
      <c r="D525" s="165"/>
      <c r="E525" s="224"/>
      <c r="F525" s="178" t="s">
        <v>1535</v>
      </c>
      <c r="G525" s="313"/>
      <c r="H525" s="168"/>
      <c r="I525" s="327"/>
    </row>
    <row r="526" spans="2:10" ht="25.5">
      <c r="C526" s="165" t="s">
        <v>1423</v>
      </c>
      <c r="D526" s="165"/>
      <c r="E526" s="224"/>
      <c r="F526" s="178" t="s">
        <v>1669</v>
      </c>
      <c r="G526" s="313"/>
      <c r="H526" s="168"/>
      <c r="I526" s="327"/>
    </row>
    <row r="527" spans="2:10">
      <c r="B527" s="159" t="s">
        <v>318</v>
      </c>
      <c r="C527" s="160"/>
      <c r="D527" s="160"/>
      <c r="E527" s="160"/>
      <c r="F527" s="159"/>
      <c r="G527" s="303"/>
      <c r="H527" s="159"/>
      <c r="I527" s="327"/>
    </row>
    <row r="528" spans="2:10">
      <c r="B528" s="159" t="s">
        <v>319</v>
      </c>
      <c r="C528" s="160"/>
      <c r="D528" s="160"/>
      <c r="E528" s="160"/>
      <c r="F528" s="159"/>
      <c r="G528" s="303"/>
      <c r="H528" s="159"/>
      <c r="I528" s="327"/>
    </row>
    <row r="529" spans="1:9">
      <c r="B529" s="159" t="s">
        <v>1376</v>
      </c>
      <c r="C529" s="160"/>
      <c r="D529" s="160"/>
      <c r="E529" s="160"/>
      <c r="F529" s="159"/>
      <c r="G529" s="303"/>
      <c r="H529" s="159"/>
      <c r="I529" s="327"/>
    </row>
    <row r="530" spans="1:9">
      <c r="G530" s="315"/>
      <c r="H530" s="151"/>
      <c r="I530" s="327"/>
    </row>
    <row r="531" spans="1:9">
      <c r="A531" s="152" t="s">
        <v>1403</v>
      </c>
      <c r="B531" s="152"/>
      <c r="C531" s="156"/>
      <c r="D531" s="156"/>
      <c r="E531" s="156"/>
      <c r="F531" s="175"/>
      <c r="G531" s="310"/>
      <c r="H531" s="174"/>
      <c r="I531" s="327"/>
    </row>
    <row r="532" spans="1:9">
      <c r="B532" s="159" t="s">
        <v>313</v>
      </c>
      <c r="C532" s="160"/>
      <c r="D532" s="160"/>
      <c r="E532" s="160"/>
      <c r="F532" s="159"/>
      <c r="G532" s="303">
        <f>SUM(G533:G536)</f>
        <v>6790</v>
      </c>
      <c r="H532" s="303">
        <f>SUM(H533:H536)</f>
        <v>1825</v>
      </c>
      <c r="I532" s="327">
        <f t="shared" ref="I532:I580" si="8">H532/G532</f>
        <v>0.26877761413843887</v>
      </c>
    </row>
    <row r="533" spans="1:9">
      <c r="C533" s="165" t="s">
        <v>324</v>
      </c>
      <c r="D533" s="165"/>
      <c r="E533" s="224"/>
      <c r="F533" s="178" t="s">
        <v>325</v>
      </c>
      <c r="G533" s="304">
        <v>230</v>
      </c>
      <c r="H533" s="173">
        <v>71</v>
      </c>
      <c r="I533" s="327">
        <f t="shared" si="8"/>
        <v>0.30869565217391304</v>
      </c>
    </row>
    <row r="534" spans="1:9">
      <c r="C534" s="165" t="s">
        <v>245</v>
      </c>
      <c r="D534" s="165"/>
      <c r="E534" s="224"/>
      <c r="F534" s="178" t="s">
        <v>314</v>
      </c>
      <c r="G534" s="304">
        <v>1535</v>
      </c>
      <c r="H534" s="173">
        <v>295</v>
      </c>
      <c r="I534" s="327">
        <f t="shared" si="8"/>
        <v>0.19218241042345277</v>
      </c>
    </row>
    <row r="535" spans="1:9">
      <c r="C535" s="165" t="s">
        <v>298</v>
      </c>
      <c r="D535" s="165"/>
      <c r="E535" s="224"/>
      <c r="F535" s="178" t="s">
        <v>288</v>
      </c>
      <c r="G535" s="304">
        <v>5024</v>
      </c>
      <c r="H535" s="173">
        <v>1458</v>
      </c>
      <c r="I535" s="327">
        <f t="shared" si="8"/>
        <v>0.29020700636942676</v>
      </c>
    </row>
    <row r="536" spans="1:9">
      <c r="C536" s="165" t="s">
        <v>1421</v>
      </c>
      <c r="D536" s="165"/>
      <c r="E536" s="224"/>
      <c r="F536" s="178" t="s">
        <v>193</v>
      </c>
      <c r="G536" s="304">
        <v>1</v>
      </c>
      <c r="H536" s="173">
        <v>1</v>
      </c>
      <c r="I536" s="327">
        <f t="shared" si="8"/>
        <v>1</v>
      </c>
    </row>
    <row r="537" spans="1:9">
      <c r="B537" s="159" t="s">
        <v>196</v>
      </c>
      <c r="C537" s="160"/>
      <c r="D537" s="160"/>
      <c r="E537" s="160"/>
      <c r="F537" s="159"/>
      <c r="G537" s="303">
        <f>SUM(G538:G560)</f>
        <v>7559</v>
      </c>
      <c r="H537" s="303">
        <f>SUM(H538:H560)</f>
        <v>2065</v>
      </c>
      <c r="I537" s="327">
        <f t="shared" si="8"/>
        <v>0.27318428363540148</v>
      </c>
    </row>
    <row r="538" spans="1:9">
      <c r="C538" s="207" t="s">
        <v>306</v>
      </c>
      <c r="D538" s="165"/>
      <c r="E538" s="227"/>
      <c r="F538" s="235" t="s">
        <v>1721</v>
      </c>
      <c r="G538" s="304">
        <v>232</v>
      </c>
      <c r="H538" s="173">
        <v>61</v>
      </c>
      <c r="I538" s="327">
        <f t="shared" si="8"/>
        <v>0.26293103448275862</v>
      </c>
    </row>
    <row r="539" spans="1:9">
      <c r="C539" s="199" t="s">
        <v>496</v>
      </c>
      <c r="D539" s="165"/>
      <c r="E539" s="227"/>
      <c r="F539" s="179" t="s">
        <v>1533</v>
      </c>
      <c r="G539" s="304"/>
      <c r="H539" s="173"/>
      <c r="I539" s="327"/>
    </row>
    <row r="540" spans="1:9">
      <c r="C540" s="199" t="s">
        <v>1460</v>
      </c>
      <c r="D540" s="165"/>
      <c r="E540" s="227"/>
      <c r="F540" s="179" t="s">
        <v>1604</v>
      </c>
      <c r="G540" s="304"/>
      <c r="H540" s="173"/>
      <c r="I540" s="327"/>
    </row>
    <row r="541" spans="1:9">
      <c r="C541" s="204" t="s">
        <v>197</v>
      </c>
      <c r="D541" s="165"/>
      <c r="E541" s="224"/>
      <c r="F541" s="231" t="s">
        <v>198</v>
      </c>
      <c r="G541" s="304"/>
      <c r="H541" s="173"/>
      <c r="I541" s="327"/>
    </row>
    <row r="542" spans="1:9">
      <c r="C542" s="199" t="s">
        <v>248</v>
      </c>
      <c r="D542" s="165"/>
      <c r="E542" s="227"/>
      <c r="F542" s="178" t="s">
        <v>1668</v>
      </c>
      <c r="G542" s="304">
        <v>330</v>
      </c>
      <c r="H542" s="173">
        <v>71</v>
      </c>
      <c r="I542" s="327">
        <f t="shared" si="8"/>
        <v>0.21515151515151515</v>
      </c>
    </row>
    <row r="543" spans="1:9" ht="25.5">
      <c r="C543" s="165" t="s">
        <v>1423</v>
      </c>
      <c r="D543" s="165"/>
      <c r="E543" s="224"/>
      <c r="F543" s="178" t="s">
        <v>1669</v>
      </c>
      <c r="G543" s="304">
        <v>67</v>
      </c>
      <c r="H543" s="173">
        <v>4</v>
      </c>
      <c r="I543" s="327">
        <f t="shared" si="8"/>
        <v>5.9701492537313432E-2</v>
      </c>
    </row>
    <row r="544" spans="1:9" ht="25.5">
      <c r="C544" s="165" t="s">
        <v>199</v>
      </c>
      <c r="D544" s="165"/>
      <c r="E544" s="224"/>
      <c r="F544" s="178" t="s">
        <v>281</v>
      </c>
      <c r="G544" s="304">
        <v>480</v>
      </c>
      <c r="H544" s="173">
        <v>70</v>
      </c>
      <c r="I544" s="327">
        <f t="shared" si="8"/>
        <v>0.14583333333333334</v>
      </c>
    </row>
    <row r="545" spans="3:9">
      <c r="C545" s="165" t="s">
        <v>200</v>
      </c>
      <c r="D545" s="165"/>
      <c r="E545" s="224"/>
      <c r="F545" s="178" t="s">
        <v>1670</v>
      </c>
      <c r="G545" s="304"/>
      <c r="H545" s="173"/>
      <c r="I545" s="327"/>
    </row>
    <row r="546" spans="3:9">
      <c r="C546" s="165" t="s">
        <v>201</v>
      </c>
      <c r="D546" s="165"/>
      <c r="E546" s="224"/>
      <c r="F546" s="178" t="s">
        <v>1671</v>
      </c>
      <c r="G546" s="304"/>
      <c r="H546" s="173"/>
      <c r="I546" s="327"/>
    </row>
    <row r="547" spans="3:9">
      <c r="C547" s="165" t="s">
        <v>202</v>
      </c>
      <c r="D547" s="165"/>
      <c r="E547" s="224"/>
      <c r="F547" s="178" t="s">
        <v>1603</v>
      </c>
      <c r="G547" s="304">
        <v>5230</v>
      </c>
      <c r="H547" s="173">
        <v>1565</v>
      </c>
      <c r="I547" s="327">
        <f t="shared" si="8"/>
        <v>0.29923518164435947</v>
      </c>
    </row>
    <row r="548" spans="3:9">
      <c r="C548" s="165" t="s">
        <v>203</v>
      </c>
      <c r="D548" s="165"/>
      <c r="E548" s="224"/>
      <c r="F548" s="178" t="s">
        <v>204</v>
      </c>
      <c r="G548" s="304">
        <v>590</v>
      </c>
      <c r="H548" s="173">
        <v>113</v>
      </c>
      <c r="I548" s="327">
        <f t="shared" si="8"/>
        <v>0.19152542372881357</v>
      </c>
    </row>
    <row r="549" spans="3:9">
      <c r="C549" s="165" t="s">
        <v>305</v>
      </c>
      <c r="D549" s="165"/>
      <c r="E549" s="224"/>
      <c r="F549" s="178" t="s">
        <v>1672</v>
      </c>
      <c r="G549" s="304"/>
      <c r="H549" s="173"/>
      <c r="I549" s="327"/>
    </row>
    <row r="550" spans="3:9">
      <c r="C550" s="165" t="s">
        <v>554</v>
      </c>
      <c r="D550" s="165"/>
      <c r="E550" s="224"/>
      <c r="F550" s="178" t="s">
        <v>326</v>
      </c>
      <c r="G550" s="304"/>
      <c r="H550" s="173"/>
      <c r="I550" s="327"/>
    </row>
    <row r="551" spans="3:9" ht="25.5">
      <c r="C551" s="165" t="s">
        <v>552</v>
      </c>
      <c r="D551" s="165"/>
      <c r="E551" s="224"/>
      <c r="F551" s="178" t="s">
        <v>1535</v>
      </c>
      <c r="G551" s="304"/>
      <c r="H551" s="173"/>
      <c r="I551" s="327"/>
    </row>
    <row r="552" spans="3:9" ht="25.5">
      <c r="C552" s="165" t="s">
        <v>553</v>
      </c>
      <c r="D552" s="165"/>
      <c r="E552" s="224"/>
      <c r="F552" s="178" t="s">
        <v>1536</v>
      </c>
      <c r="G552" s="304"/>
      <c r="H552" s="173"/>
      <c r="I552" s="327"/>
    </row>
    <row r="553" spans="3:9" ht="25.5">
      <c r="C553" s="165" t="s">
        <v>555</v>
      </c>
      <c r="D553" s="165"/>
      <c r="E553" s="224"/>
      <c r="F553" s="178" t="s">
        <v>1613</v>
      </c>
      <c r="G553" s="304"/>
      <c r="H553" s="173"/>
      <c r="I553" s="327"/>
    </row>
    <row r="554" spans="3:9" ht="25.5">
      <c r="C554" s="165" t="s">
        <v>556</v>
      </c>
      <c r="D554" s="165"/>
      <c r="E554" s="224"/>
      <c r="F554" s="178" t="s">
        <v>1537</v>
      </c>
      <c r="G554" s="304"/>
      <c r="H554" s="173"/>
      <c r="I554" s="327"/>
    </row>
    <row r="555" spans="3:9">
      <c r="C555" s="165" t="s">
        <v>511</v>
      </c>
      <c r="D555" s="165"/>
      <c r="E555" s="224"/>
      <c r="F555" s="178" t="s">
        <v>1556</v>
      </c>
      <c r="G555" s="304"/>
      <c r="H555" s="173"/>
      <c r="I555" s="327"/>
    </row>
    <row r="556" spans="3:9" ht="25.5">
      <c r="C556" s="165" t="s">
        <v>327</v>
      </c>
      <c r="D556" s="165"/>
      <c r="E556" s="224"/>
      <c r="F556" s="178" t="s">
        <v>1534</v>
      </c>
      <c r="G556" s="304"/>
      <c r="H556" s="173"/>
      <c r="I556" s="327"/>
    </row>
    <row r="557" spans="3:9">
      <c r="C557" s="165" t="s">
        <v>328</v>
      </c>
      <c r="D557" s="165"/>
      <c r="E557" s="224"/>
      <c r="F557" s="178" t="s">
        <v>1610</v>
      </c>
      <c r="G557" s="304"/>
      <c r="H557" s="173"/>
      <c r="I557" s="327"/>
    </row>
    <row r="558" spans="3:9" ht="25.5">
      <c r="C558" s="165" t="s">
        <v>329</v>
      </c>
      <c r="D558" s="165"/>
      <c r="E558" s="224"/>
      <c r="F558" s="178" t="s">
        <v>1611</v>
      </c>
      <c r="G558" s="304"/>
      <c r="H558" s="173"/>
      <c r="I558" s="327"/>
    </row>
    <row r="559" spans="3:9">
      <c r="C559" s="165" t="s">
        <v>1424</v>
      </c>
      <c r="D559" s="165"/>
      <c r="E559" s="224"/>
      <c r="F559" s="178" t="s">
        <v>1553</v>
      </c>
      <c r="G559" s="304">
        <v>630</v>
      </c>
      <c r="H559" s="173">
        <v>181</v>
      </c>
      <c r="I559" s="327">
        <f t="shared" si="8"/>
        <v>0.28730158730158728</v>
      </c>
    </row>
    <row r="560" spans="3:9">
      <c r="C560" s="165" t="s">
        <v>282</v>
      </c>
      <c r="D560" s="165"/>
      <c r="E560" s="224"/>
      <c r="F560" s="178" t="s">
        <v>1683</v>
      </c>
      <c r="G560" s="307"/>
      <c r="H560" s="173"/>
      <c r="I560" s="327"/>
    </row>
    <row r="561" spans="1:10">
      <c r="B561" s="159" t="s">
        <v>1386</v>
      </c>
      <c r="C561" s="160"/>
      <c r="D561" s="160"/>
      <c r="E561" s="160"/>
      <c r="F561" s="159"/>
      <c r="G561" s="303">
        <f>G537+G532</f>
        <v>14349</v>
      </c>
      <c r="H561" s="303">
        <f>H537+H532</f>
        <v>3890</v>
      </c>
      <c r="I561" s="327">
        <f t="shared" si="8"/>
        <v>0.27109903129137919</v>
      </c>
    </row>
    <row r="562" spans="1:10">
      <c r="B562" s="159"/>
      <c r="C562" s="160"/>
      <c r="D562" s="160"/>
      <c r="E562" s="160"/>
      <c r="F562" s="159"/>
      <c r="G562" s="303"/>
      <c r="H562" s="159"/>
      <c r="I562" s="327"/>
    </row>
    <row r="563" spans="1:10">
      <c r="A563" s="152" t="s">
        <v>1404</v>
      </c>
      <c r="B563" s="152"/>
      <c r="C563" s="156"/>
      <c r="D563" s="156"/>
      <c r="E563" s="156"/>
      <c r="F563" s="175"/>
      <c r="G563" s="310"/>
      <c r="H563" s="174"/>
      <c r="I563" s="327"/>
    </row>
    <row r="564" spans="1:10">
      <c r="C564" s="186" t="s">
        <v>1463</v>
      </c>
      <c r="D564" s="186"/>
      <c r="E564" s="186"/>
      <c r="F564" s="186" t="s">
        <v>1552</v>
      </c>
      <c r="G564" s="300">
        <f>SUM(G565:G566)</f>
        <v>253923</v>
      </c>
      <c r="H564" s="195">
        <f>SUM(H565:H566)</f>
        <v>59700</v>
      </c>
      <c r="I564" s="327">
        <f t="shared" si="8"/>
        <v>0.23511064377783816</v>
      </c>
    </row>
    <row r="565" spans="1:10" ht="25.5">
      <c r="C565" s="165"/>
      <c r="D565" s="165" t="s">
        <v>1463</v>
      </c>
      <c r="E565" s="224"/>
      <c r="F565" s="178" t="s">
        <v>330</v>
      </c>
      <c r="G565" s="304">
        <v>233755</v>
      </c>
      <c r="H565" s="168">
        <v>55295</v>
      </c>
      <c r="I565" s="327">
        <f t="shared" si="8"/>
        <v>0.23655108981626061</v>
      </c>
      <c r="J565" s="151" t="s">
        <v>1552</v>
      </c>
    </row>
    <row r="566" spans="1:10">
      <c r="C566" s="165"/>
      <c r="D566" s="165" t="s">
        <v>1463</v>
      </c>
      <c r="E566" s="224" t="s">
        <v>331</v>
      </c>
      <c r="F566" s="178" t="s">
        <v>1750</v>
      </c>
      <c r="G566" s="304">
        <v>20168</v>
      </c>
      <c r="H566" s="168">
        <v>4405</v>
      </c>
      <c r="I566" s="327">
        <f t="shared" si="8"/>
        <v>0.21841531138437129</v>
      </c>
      <c r="J566" s="151" t="s">
        <v>1552</v>
      </c>
    </row>
    <row r="567" spans="1:10">
      <c r="C567" s="151"/>
      <c r="D567" s="151"/>
      <c r="G567" s="315"/>
      <c r="H567" s="151"/>
      <c r="I567" s="327"/>
    </row>
    <row r="568" spans="1:10">
      <c r="A568" s="152" t="s">
        <v>1405</v>
      </c>
      <c r="B568" s="152"/>
      <c r="C568" s="156"/>
      <c r="D568" s="156"/>
      <c r="E568" s="156"/>
      <c r="F568" s="175"/>
      <c r="G568" s="310"/>
      <c r="H568" s="174"/>
      <c r="I568" s="327"/>
    </row>
    <row r="569" spans="1:10">
      <c r="B569" s="159" t="s">
        <v>332</v>
      </c>
      <c r="C569" s="160"/>
      <c r="D569" s="160"/>
      <c r="E569" s="160"/>
      <c r="F569" s="159"/>
      <c r="G569" s="303">
        <f>G570+G573+G583+G584</f>
        <v>1213</v>
      </c>
      <c r="H569" s="303">
        <f>H570+H573+H583+H584</f>
        <v>349</v>
      </c>
      <c r="I569" s="327">
        <f t="shared" si="8"/>
        <v>0.2877164056059357</v>
      </c>
    </row>
    <row r="570" spans="1:10">
      <c r="C570" s="186" t="s">
        <v>1464</v>
      </c>
      <c r="D570" s="186"/>
      <c r="E570" s="186"/>
      <c r="F570" s="251" t="s">
        <v>1751</v>
      </c>
      <c r="G570" s="298">
        <f>SUM(G571:G572)</f>
        <v>420</v>
      </c>
      <c r="H570" s="166">
        <f>SUM(H571:H572)</f>
        <v>217</v>
      </c>
      <c r="I570" s="327">
        <f t="shared" si="8"/>
        <v>0.51666666666666672</v>
      </c>
      <c r="J570" s="151" t="s">
        <v>1644</v>
      </c>
    </row>
    <row r="571" spans="1:10">
      <c r="C571" s="215"/>
      <c r="D571" s="165" t="s">
        <v>1464</v>
      </c>
      <c r="E571" s="215" t="s">
        <v>208</v>
      </c>
      <c r="F571" s="252" t="s">
        <v>1774</v>
      </c>
      <c r="G571" s="304">
        <v>70</v>
      </c>
      <c r="H571" s="167">
        <v>37</v>
      </c>
      <c r="I571" s="327">
        <f t="shared" si="8"/>
        <v>0.52857142857142858</v>
      </c>
    </row>
    <row r="572" spans="1:10">
      <c r="C572" s="215"/>
      <c r="D572" s="165" t="s">
        <v>1464</v>
      </c>
      <c r="E572" s="215" t="s">
        <v>835</v>
      </c>
      <c r="F572" s="252" t="s">
        <v>1775</v>
      </c>
      <c r="G572" s="304">
        <v>350</v>
      </c>
      <c r="H572" s="167">
        <v>180</v>
      </c>
      <c r="I572" s="327">
        <f t="shared" si="8"/>
        <v>0.51428571428571423</v>
      </c>
    </row>
    <row r="573" spans="1:10">
      <c r="C573" s="216" t="s">
        <v>1465</v>
      </c>
      <c r="D573" s="186"/>
      <c r="E573" s="216"/>
      <c r="F573" s="253" t="s">
        <v>1602</v>
      </c>
      <c r="G573" s="298">
        <f>SUM(G574:G582)</f>
        <v>793</v>
      </c>
      <c r="H573" s="166">
        <f>SUM(H574:H582)</f>
        <v>132</v>
      </c>
      <c r="I573" s="327">
        <f t="shared" si="8"/>
        <v>0.16645649432534679</v>
      </c>
    </row>
    <row r="574" spans="1:10">
      <c r="C574" s="199"/>
      <c r="D574" s="165" t="s">
        <v>1465</v>
      </c>
      <c r="E574" s="254" t="s">
        <v>839</v>
      </c>
      <c r="F574" s="255" t="s">
        <v>1776</v>
      </c>
      <c r="G574" s="304">
        <v>95</v>
      </c>
      <c r="H574" s="167">
        <v>23</v>
      </c>
      <c r="I574" s="327">
        <f t="shared" si="8"/>
        <v>0.24210526315789474</v>
      </c>
    </row>
    <row r="575" spans="1:10">
      <c r="C575" s="199"/>
      <c r="D575" s="165" t="s">
        <v>1465</v>
      </c>
      <c r="E575" s="254" t="s">
        <v>841</v>
      </c>
      <c r="F575" s="255" t="s">
        <v>1777</v>
      </c>
      <c r="G575" s="304">
        <v>15</v>
      </c>
      <c r="H575" s="167">
        <v>6</v>
      </c>
      <c r="I575" s="327">
        <f t="shared" si="8"/>
        <v>0.4</v>
      </c>
    </row>
    <row r="576" spans="1:10">
      <c r="C576" s="199"/>
      <c r="D576" s="165" t="s">
        <v>1465</v>
      </c>
      <c r="E576" s="254" t="s">
        <v>845</v>
      </c>
      <c r="F576" s="255" t="s">
        <v>1778</v>
      </c>
      <c r="G576" s="304">
        <v>85</v>
      </c>
      <c r="H576" s="167">
        <v>6</v>
      </c>
      <c r="I576" s="327">
        <f t="shared" si="8"/>
        <v>7.0588235294117646E-2</v>
      </c>
    </row>
    <row r="577" spans="2:9">
      <c r="C577" s="199"/>
      <c r="D577" s="165" t="s">
        <v>1465</v>
      </c>
      <c r="E577" s="254" t="s">
        <v>847</v>
      </c>
      <c r="F577" s="255" t="s">
        <v>1779</v>
      </c>
      <c r="G577" s="304">
        <v>28</v>
      </c>
      <c r="H577" s="167">
        <v>2</v>
      </c>
      <c r="I577" s="327">
        <f t="shared" si="8"/>
        <v>7.1428571428571425E-2</v>
      </c>
    </row>
    <row r="578" spans="2:9">
      <c r="C578" s="199"/>
      <c r="D578" s="165" t="s">
        <v>1465</v>
      </c>
      <c r="E578" s="254" t="s">
        <v>208</v>
      </c>
      <c r="F578" s="255" t="s">
        <v>1780</v>
      </c>
      <c r="G578" s="304">
        <v>120</v>
      </c>
      <c r="H578" s="167">
        <v>22</v>
      </c>
      <c r="I578" s="327">
        <f t="shared" si="8"/>
        <v>0.18333333333333332</v>
      </c>
    </row>
    <row r="579" spans="2:9">
      <c r="C579" s="199"/>
      <c r="D579" s="165" t="s">
        <v>1465</v>
      </c>
      <c r="E579" s="227" t="s">
        <v>208</v>
      </c>
      <c r="F579" s="255" t="s">
        <v>1781</v>
      </c>
      <c r="G579" s="304">
        <v>120</v>
      </c>
      <c r="H579" s="167">
        <v>19</v>
      </c>
      <c r="I579" s="327">
        <f t="shared" si="8"/>
        <v>0.15833333333333333</v>
      </c>
    </row>
    <row r="580" spans="2:9">
      <c r="C580" s="199"/>
      <c r="D580" s="165" t="s">
        <v>1465</v>
      </c>
      <c r="E580" s="227" t="s">
        <v>208</v>
      </c>
      <c r="F580" s="255" t="s">
        <v>1782</v>
      </c>
      <c r="G580" s="304">
        <v>200</v>
      </c>
      <c r="H580" s="167">
        <v>30</v>
      </c>
      <c r="I580" s="327">
        <f t="shared" si="8"/>
        <v>0.15</v>
      </c>
    </row>
    <row r="581" spans="2:9">
      <c r="C581" s="199"/>
      <c r="D581" s="165" t="s">
        <v>1465</v>
      </c>
      <c r="E581" s="227" t="s">
        <v>843</v>
      </c>
      <c r="F581" s="255" t="s">
        <v>1783</v>
      </c>
      <c r="G581" s="304">
        <v>130</v>
      </c>
      <c r="H581" s="167">
        <v>24</v>
      </c>
      <c r="I581" s="327">
        <f t="shared" ref="I581:I633" si="9">H581/G581</f>
        <v>0.18461538461538463</v>
      </c>
    </row>
    <row r="582" spans="2:9">
      <c r="C582" s="199"/>
      <c r="D582" s="165" t="s">
        <v>1465</v>
      </c>
      <c r="E582" s="227" t="s">
        <v>333</v>
      </c>
      <c r="F582" s="255" t="s">
        <v>1784</v>
      </c>
      <c r="G582" s="304"/>
      <c r="H582" s="167"/>
      <c r="I582" s="327"/>
    </row>
    <row r="583" spans="2:9">
      <c r="C583" s="217" t="s">
        <v>1421</v>
      </c>
      <c r="D583" s="165"/>
      <c r="E583" s="217"/>
      <c r="F583" s="178" t="s">
        <v>193</v>
      </c>
      <c r="G583" s="304"/>
      <c r="H583" s="168"/>
      <c r="I583" s="327"/>
    </row>
    <row r="584" spans="2:9">
      <c r="C584" s="207" t="s">
        <v>306</v>
      </c>
      <c r="D584" s="165"/>
      <c r="E584" s="224"/>
      <c r="F584" s="235" t="s">
        <v>1721</v>
      </c>
      <c r="G584" s="304"/>
      <c r="H584" s="168"/>
      <c r="I584" s="327"/>
    </row>
    <row r="585" spans="2:9">
      <c r="B585" s="159" t="s">
        <v>334</v>
      </c>
      <c r="C585" s="160"/>
      <c r="D585" s="160"/>
      <c r="E585" s="160"/>
      <c r="F585" s="159"/>
      <c r="G585" s="303">
        <f>G586+G588</f>
        <v>260</v>
      </c>
      <c r="H585" s="303">
        <f>H586+H588</f>
        <v>76</v>
      </c>
      <c r="I585" s="327">
        <f t="shared" si="9"/>
        <v>0.29230769230769232</v>
      </c>
    </row>
    <row r="586" spans="2:9">
      <c r="C586" s="203" t="s">
        <v>1430</v>
      </c>
      <c r="D586" s="203"/>
      <c r="E586" s="203"/>
      <c r="F586" s="166" t="s">
        <v>317</v>
      </c>
      <c r="G586" s="298">
        <f>SUM(G587)</f>
        <v>150</v>
      </c>
      <c r="H586" s="166">
        <f>SUM(H587)</f>
        <v>64</v>
      </c>
      <c r="I586" s="327">
        <f t="shared" si="9"/>
        <v>0.42666666666666669</v>
      </c>
    </row>
    <row r="587" spans="2:9" ht="25.5">
      <c r="C587" s="165" t="s">
        <v>335</v>
      </c>
      <c r="D587" s="165"/>
      <c r="E587" s="224"/>
      <c r="F587" s="178" t="s">
        <v>1673</v>
      </c>
      <c r="G587" s="304">
        <v>150</v>
      </c>
      <c r="H587" s="167">
        <v>64</v>
      </c>
      <c r="I587" s="327">
        <f t="shared" si="9"/>
        <v>0.42666666666666669</v>
      </c>
    </row>
    <row r="588" spans="2:9">
      <c r="C588" s="203" t="s">
        <v>1425</v>
      </c>
      <c r="D588" s="203"/>
      <c r="E588" s="203"/>
      <c r="F588" s="166" t="s">
        <v>207</v>
      </c>
      <c r="G588" s="298">
        <f>SUM(G589:G590)</f>
        <v>110</v>
      </c>
      <c r="H588" s="166">
        <f>SUM(H589:H590)</f>
        <v>12</v>
      </c>
      <c r="I588" s="327">
        <f t="shared" si="9"/>
        <v>0.10909090909090909</v>
      </c>
    </row>
    <row r="589" spans="2:9">
      <c r="C589" s="199"/>
      <c r="D589" s="165" t="s">
        <v>1425</v>
      </c>
      <c r="E589" s="199" t="s">
        <v>208</v>
      </c>
      <c r="F589" s="167" t="s">
        <v>209</v>
      </c>
      <c r="G589" s="304">
        <v>47</v>
      </c>
      <c r="H589" s="167">
        <v>7</v>
      </c>
      <c r="I589" s="327">
        <f t="shared" si="9"/>
        <v>0.14893617021276595</v>
      </c>
    </row>
    <row r="590" spans="2:9">
      <c r="C590" s="199"/>
      <c r="D590" s="165" t="s">
        <v>1425</v>
      </c>
      <c r="E590" s="199" t="s">
        <v>210</v>
      </c>
      <c r="F590" s="167" t="s">
        <v>211</v>
      </c>
      <c r="G590" s="304">
        <v>63</v>
      </c>
      <c r="H590" s="167">
        <v>5</v>
      </c>
      <c r="I590" s="327">
        <f t="shared" si="9"/>
        <v>7.9365079365079361E-2</v>
      </c>
    </row>
    <row r="591" spans="2:9">
      <c r="B591" s="159" t="s">
        <v>1378</v>
      </c>
      <c r="C591" s="160"/>
      <c r="D591" s="160"/>
      <c r="E591" s="160"/>
      <c r="F591" s="159"/>
      <c r="G591" s="303">
        <f>G574+G575</f>
        <v>110</v>
      </c>
      <c r="H591" s="303">
        <f>H574+H575</f>
        <v>29</v>
      </c>
      <c r="I591" s="327">
        <f t="shared" si="9"/>
        <v>0.26363636363636361</v>
      </c>
    </row>
    <row r="592" spans="2:9">
      <c r="B592" s="159" t="s">
        <v>1379</v>
      </c>
      <c r="C592" s="160"/>
      <c r="D592" s="160"/>
      <c r="E592" s="160"/>
      <c r="F592" s="159"/>
      <c r="G592" s="303">
        <f>G575</f>
        <v>15</v>
      </c>
      <c r="H592" s="303">
        <f>H575</f>
        <v>6</v>
      </c>
      <c r="I592" s="327">
        <f t="shared" si="9"/>
        <v>0.4</v>
      </c>
    </row>
    <row r="593" spans="1:10">
      <c r="B593" s="159" t="s">
        <v>1387</v>
      </c>
      <c r="C593" s="160"/>
      <c r="D593" s="160"/>
      <c r="E593" s="160"/>
      <c r="F593" s="159"/>
      <c r="G593" s="303">
        <f>G576+G577</f>
        <v>113</v>
      </c>
      <c r="H593" s="303">
        <f>H576+H577</f>
        <v>8</v>
      </c>
      <c r="I593" s="327">
        <f t="shared" si="9"/>
        <v>7.0796460176991149E-2</v>
      </c>
    </row>
    <row r="594" spans="1:10">
      <c r="B594" s="159" t="s">
        <v>1389</v>
      </c>
      <c r="C594" s="160"/>
      <c r="D594" s="160"/>
      <c r="E594" s="160"/>
      <c r="F594" s="159"/>
      <c r="G594" s="303">
        <f>G578+G579</f>
        <v>240</v>
      </c>
      <c r="H594" s="303">
        <f>H578+H579</f>
        <v>41</v>
      </c>
      <c r="I594" s="327">
        <f t="shared" si="9"/>
        <v>0.17083333333333334</v>
      </c>
    </row>
    <row r="595" spans="1:10">
      <c r="B595" s="159" t="s">
        <v>1380</v>
      </c>
      <c r="C595" s="160"/>
      <c r="D595" s="160"/>
      <c r="E595" s="160"/>
      <c r="F595" s="159"/>
      <c r="G595" s="303"/>
      <c r="H595" s="159"/>
      <c r="I595" s="327"/>
    </row>
    <row r="596" spans="1:10">
      <c r="B596" s="159" t="s">
        <v>1388</v>
      </c>
      <c r="C596" s="160"/>
      <c r="D596" s="160"/>
      <c r="E596" s="160"/>
      <c r="F596" s="159"/>
      <c r="G596" s="303"/>
      <c r="H596" s="159"/>
      <c r="I596" s="327"/>
    </row>
    <row r="597" spans="1:10">
      <c r="B597" s="159" t="s">
        <v>1376</v>
      </c>
      <c r="C597" s="160"/>
      <c r="D597" s="160"/>
      <c r="E597" s="160"/>
      <c r="F597" s="159"/>
      <c r="G597" s="303">
        <f>G569+G585</f>
        <v>1473</v>
      </c>
      <c r="H597" s="303">
        <f>H569+H585</f>
        <v>425</v>
      </c>
      <c r="I597" s="327">
        <f t="shared" si="9"/>
        <v>0.28852681602172436</v>
      </c>
    </row>
    <row r="598" spans="1:10">
      <c r="B598" s="159"/>
      <c r="C598" s="160"/>
      <c r="D598" s="160"/>
      <c r="E598" s="160"/>
      <c r="F598" s="159"/>
      <c r="G598" s="303"/>
      <c r="H598" s="159"/>
      <c r="I598" s="327"/>
    </row>
    <row r="599" spans="1:10">
      <c r="A599" s="152" t="s">
        <v>1406</v>
      </c>
      <c r="B599" s="152"/>
      <c r="C599" s="156"/>
      <c r="D599" s="156"/>
      <c r="E599" s="156"/>
      <c r="F599" s="175"/>
      <c r="G599" s="310"/>
      <c r="H599" s="174"/>
      <c r="I599" s="327"/>
    </row>
    <row r="600" spans="1:10">
      <c r="B600" s="159" t="s">
        <v>457</v>
      </c>
      <c r="C600" s="160"/>
      <c r="D600" s="160"/>
      <c r="E600" s="160"/>
      <c r="F600" s="159"/>
      <c r="G600" s="303">
        <f>G601+G602+G603+G604+G607+G608+G609+G610</f>
        <v>1884</v>
      </c>
      <c r="H600" s="303">
        <f>H601+H602+H603+H604+H607+H608+H609+H610</f>
        <v>464</v>
      </c>
      <c r="I600" s="327">
        <f t="shared" si="9"/>
        <v>0.24628450106157113</v>
      </c>
    </row>
    <row r="601" spans="1:10">
      <c r="C601" s="165" t="s">
        <v>458</v>
      </c>
      <c r="D601" s="165"/>
      <c r="E601" s="224"/>
      <c r="F601" s="178" t="s">
        <v>459</v>
      </c>
      <c r="G601" s="304"/>
      <c r="H601" s="168"/>
      <c r="I601" s="327"/>
    </row>
    <row r="602" spans="1:10">
      <c r="C602" s="165" t="s">
        <v>460</v>
      </c>
      <c r="D602" s="165"/>
      <c r="E602" s="224"/>
      <c r="F602" s="178" t="s">
        <v>461</v>
      </c>
      <c r="G602" s="304"/>
      <c r="H602" s="168"/>
      <c r="I602" s="327"/>
    </row>
    <row r="603" spans="1:10">
      <c r="C603" s="165" t="s">
        <v>462</v>
      </c>
      <c r="D603" s="165"/>
      <c r="E603" s="224"/>
      <c r="F603" s="178" t="s">
        <v>463</v>
      </c>
      <c r="G603" s="304">
        <v>994</v>
      </c>
      <c r="H603" s="168">
        <v>229</v>
      </c>
      <c r="I603" s="327">
        <f t="shared" si="9"/>
        <v>0.23038229376257546</v>
      </c>
    </row>
    <row r="604" spans="1:10">
      <c r="C604" s="197" t="s">
        <v>464</v>
      </c>
      <c r="D604" s="197"/>
      <c r="E604" s="197"/>
      <c r="F604" s="197" t="s">
        <v>465</v>
      </c>
      <c r="G604" s="298">
        <f>SUM(G605:G606)</f>
        <v>889</v>
      </c>
      <c r="H604" s="166">
        <f>SUM(H606:H606)</f>
        <v>230</v>
      </c>
      <c r="I604" s="327">
        <f t="shared" si="9"/>
        <v>0.25871766029246346</v>
      </c>
    </row>
    <row r="605" spans="1:10">
      <c r="C605" s="165"/>
      <c r="D605" s="165" t="s">
        <v>464</v>
      </c>
      <c r="E605" s="224" t="s">
        <v>1030</v>
      </c>
      <c r="F605" s="178" t="s">
        <v>466</v>
      </c>
      <c r="G605" s="304">
        <v>873</v>
      </c>
      <c r="I605" s="327">
        <f t="shared" si="9"/>
        <v>0</v>
      </c>
      <c r="J605" s="267" t="s">
        <v>475</v>
      </c>
    </row>
    <row r="606" spans="1:10">
      <c r="C606" s="165"/>
      <c r="D606" s="165" t="s">
        <v>464</v>
      </c>
      <c r="E606" s="224" t="s">
        <v>208</v>
      </c>
      <c r="F606" s="178" t="s">
        <v>465</v>
      </c>
      <c r="G606" s="304">
        <v>16</v>
      </c>
      <c r="H606" s="168">
        <v>230</v>
      </c>
      <c r="I606" s="327">
        <f t="shared" si="9"/>
        <v>14.375</v>
      </c>
    </row>
    <row r="607" spans="1:10">
      <c r="C607" s="165" t="s">
        <v>467</v>
      </c>
      <c r="D607" s="165"/>
      <c r="E607" s="224"/>
      <c r="F607" s="178" t="s">
        <v>1614</v>
      </c>
      <c r="G607" s="304">
        <v>1</v>
      </c>
      <c r="H607" s="168">
        <v>5</v>
      </c>
      <c r="I607" s="327">
        <f t="shared" si="9"/>
        <v>5</v>
      </c>
    </row>
    <row r="608" spans="1:10">
      <c r="C608" s="165" t="s">
        <v>468</v>
      </c>
      <c r="D608" s="165"/>
      <c r="E608" s="224"/>
      <c r="F608" s="178" t="s">
        <v>1550</v>
      </c>
      <c r="G608" s="304"/>
      <c r="H608" s="168"/>
      <c r="I608" s="327"/>
    </row>
    <row r="609" spans="1:10">
      <c r="C609" s="165" t="s">
        <v>1466</v>
      </c>
      <c r="D609" s="165"/>
      <c r="E609" s="224"/>
      <c r="F609" s="178" t="s">
        <v>1558</v>
      </c>
      <c r="G609" s="304"/>
      <c r="H609" s="168"/>
      <c r="I609" s="327"/>
    </row>
    <row r="610" spans="1:10">
      <c r="C610" s="165" t="s">
        <v>1467</v>
      </c>
      <c r="D610" s="165"/>
      <c r="E610" s="224"/>
      <c r="F610" s="178" t="s">
        <v>469</v>
      </c>
      <c r="G610" s="304"/>
      <c r="H610" s="168"/>
      <c r="I610" s="327"/>
    </row>
    <row r="611" spans="1:10">
      <c r="B611" s="159" t="s">
        <v>470</v>
      </c>
      <c r="C611" s="160"/>
      <c r="D611" s="160"/>
      <c r="E611" s="160"/>
      <c r="F611" s="159"/>
      <c r="G611" s="303"/>
      <c r="H611" s="159"/>
      <c r="I611" s="327"/>
    </row>
    <row r="612" spans="1:10">
      <c r="B612" s="159" t="s">
        <v>471</v>
      </c>
      <c r="C612" s="160"/>
      <c r="D612" s="160"/>
      <c r="E612" s="160"/>
      <c r="F612" s="159"/>
      <c r="G612" s="303">
        <v>0</v>
      </c>
      <c r="H612" s="159">
        <v>0</v>
      </c>
      <c r="I612" s="327"/>
    </row>
    <row r="613" spans="1:10">
      <c r="C613" s="165" t="s">
        <v>1468</v>
      </c>
      <c r="D613" s="165"/>
      <c r="E613" s="224"/>
      <c r="F613" s="178" t="s">
        <v>1579</v>
      </c>
      <c r="G613" s="304"/>
      <c r="H613" s="168"/>
      <c r="I613" s="327"/>
    </row>
    <row r="614" spans="1:10">
      <c r="C614" s="165" t="s">
        <v>1469</v>
      </c>
      <c r="D614" s="165"/>
      <c r="E614" s="224"/>
      <c r="F614" s="178" t="s">
        <v>472</v>
      </c>
      <c r="G614" s="304"/>
      <c r="H614" s="168"/>
      <c r="I614" s="327"/>
    </row>
    <row r="615" spans="1:10">
      <c r="C615" s="165" t="s">
        <v>1470</v>
      </c>
      <c r="D615" s="165"/>
      <c r="E615" s="224"/>
      <c r="F615" s="178" t="s">
        <v>473</v>
      </c>
      <c r="G615" s="304"/>
      <c r="H615" s="168"/>
      <c r="I615" s="327"/>
    </row>
    <row r="616" spans="1:10">
      <c r="B616" s="159" t="s">
        <v>474</v>
      </c>
      <c r="C616" s="160"/>
      <c r="D616" s="160"/>
      <c r="E616" s="160"/>
      <c r="F616" s="159"/>
      <c r="G616" s="303"/>
      <c r="H616" s="159"/>
      <c r="I616" s="327"/>
    </row>
    <row r="617" spans="1:10">
      <c r="G617" s="305"/>
      <c r="H617" s="170"/>
      <c r="I617" s="327"/>
    </row>
    <row r="618" spans="1:10">
      <c r="A618" s="152" t="s">
        <v>1407</v>
      </c>
      <c r="B618" s="152"/>
      <c r="C618" s="156"/>
      <c r="D618" s="156"/>
      <c r="E618" s="156"/>
      <c r="F618" s="175"/>
      <c r="G618" s="310"/>
      <c r="H618" s="174"/>
      <c r="I618" s="327"/>
    </row>
    <row r="619" spans="1:10">
      <c r="B619" s="159" t="s">
        <v>476</v>
      </c>
      <c r="C619" s="160"/>
      <c r="D619" s="160"/>
      <c r="E619" s="160"/>
      <c r="F619" s="159"/>
      <c r="G619" s="303">
        <f>SUM(G620:G632)</f>
        <v>68</v>
      </c>
      <c r="H619" s="303">
        <f>SUM(H620:H632)</f>
        <v>12</v>
      </c>
      <c r="I619" s="327">
        <f t="shared" si="9"/>
        <v>0.17647058823529413</v>
      </c>
    </row>
    <row r="620" spans="1:10">
      <c r="C620" s="165" t="s">
        <v>477</v>
      </c>
      <c r="D620" s="165"/>
      <c r="E620" s="224"/>
      <c r="F620" s="178" t="s">
        <v>478</v>
      </c>
      <c r="G620" s="304"/>
      <c r="H620" s="168"/>
      <c r="I620" s="327"/>
    </row>
    <row r="621" spans="1:10">
      <c r="C621" s="165" t="s">
        <v>479</v>
      </c>
      <c r="D621" s="165"/>
      <c r="E621" s="224"/>
      <c r="F621" s="178" t="s">
        <v>480</v>
      </c>
      <c r="G621" s="304"/>
      <c r="H621" s="168"/>
      <c r="I621" s="327"/>
    </row>
    <row r="622" spans="1:10">
      <c r="C622" s="165" t="s">
        <v>481</v>
      </c>
      <c r="D622" s="165"/>
      <c r="E622" s="224"/>
      <c r="F622" s="178" t="s">
        <v>1656</v>
      </c>
      <c r="G622" s="304"/>
      <c r="H622" s="168"/>
      <c r="I622" s="327"/>
    </row>
    <row r="623" spans="1:10">
      <c r="C623" s="188" t="s">
        <v>195</v>
      </c>
      <c r="D623" s="165"/>
      <c r="E623" s="225"/>
      <c r="F623" s="178" t="s">
        <v>1334</v>
      </c>
      <c r="G623" s="304">
        <v>59</v>
      </c>
      <c r="H623" s="169">
        <v>11</v>
      </c>
      <c r="I623" s="327">
        <f t="shared" si="9"/>
        <v>0.1864406779661017</v>
      </c>
    </row>
    <row r="624" spans="1:10">
      <c r="C624" s="188" t="s">
        <v>300</v>
      </c>
      <c r="D624" s="165"/>
      <c r="E624" s="225"/>
      <c r="F624" s="178" t="s">
        <v>1375</v>
      </c>
      <c r="G624" s="304"/>
      <c r="H624" s="169"/>
      <c r="I624" s="327"/>
      <c r="J624" s="151" t="s">
        <v>485</v>
      </c>
    </row>
    <row r="625" spans="1:9">
      <c r="C625" s="165" t="s">
        <v>1450</v>
      </c>
      <c r="D625" s="165"/>
      <c r="E625" s="224"/>
      <c r="F625" s="178" t="s">
        <v>1648</v>
      </c>
      <c r="G625" s="304"/>
      <c r="H625" s="168"/>
      <c r="I625" s="327"/>
    </row>
    <row r="626" spans="1:9">
      <c r="C626" s="188" t="s">
        <v>1471</v>
      </c>
      <c r="D626" s="165"/>
      <c r="E626" s="225"/>
      <c r="F626" s="183" t="s">
        <v>1657</v>
      </c>
      <c r="G626" s="304"/>
      <c r="H626" s="169"/>
      <c r="I626" s="327"/>
    </row>
    <row r="627" spans="1:9">
      <c r="C627" s="188" t="s">
        <v>1472</v>
      </c>
      <c r="D627" s="165"/>
      <c r="E627" s="225"/>
      <c r="F627" s="183" t="s">
        <v>482</v>
      </c>
      <c r="G627" s="304"/>
      <c r="H627" s="169"/>
      <c r="I627" s="327"/>
    </row>
    <row r="628" spans="1:9">
      <c r="C628" s="188" t="s">
        <v>1457</v>
      </c>
      <c r="D628" s="165"/>
      <c r="E628" s="225"/>
      <c r="F628" s="183" t="s">
        <v>301</v>
      </c>
      <c r="G628" s="304">
        <v>8</v>
      </c>
      <c r="H628" s="169">
        <v>1</v>
      </c>
      <c r="I628" s="327">
        <f t="shared" si="9"/>
        <v>0.125</v>
      </c>
    </row>
    <row r="629" spans="1:9">
      <c r="C629" s="188" t="s">
        <v>1473</v>
      </c>
      <c r="D629" s="165"/>
      <c r="E629" s="225"/>
      <c r="F629" s="183" t="s">
        <v>1658</v>
      </c>
      <c r="G629" s="304"/>
      <c r="H629" s="169"/>
      <c r="I629" s="327"/>
    </row>
    <row r="630" spans="1:9">
      <c r="C630" s="188" t="s">
        <v>1474</v>
      </c>
      <c r="D630" s="165"/>
      <c r="E630" s="225"/>
      <c r="F630" s="183" t="s">
        <v>1659</v>
      </c>
      <c r="G630" s="304">
        <v>1</v>
      </c>
      <c r="H630" s="169">
        <v>0</v>
      </c>
      <c r="I630" s="327">
        <f t="shared" si="9"/>
        <v>0</v>
      </c>
    </row>
    <row r="631" spans="1:9">
      <c r="C631" s="188" t="s">
        <v>1475</v>
      </c>
      <c r="D631" s="165"/>
      <c r="E631" s="225"/>
      <c r="F631" s="183" t="s">
        <v>483</v>
      </c>
      <c r="G631" s="304"/>
      <c r="H631" s="169"/>
      <c r="I631" s="327"/>
    </row>
    <row r="632" spans="1:9">
      <c r="C632" s="165" t="s">
        <v>1418</v>
      </c>
      <c r="D632" s="165"/>
      <c r="E632" s="224"/>
      <c r="F632" s="178" t="s">
        <v>190</v>
      </c>
      <c r="G632" s="304"/>
      <c r="H632" s="168"/>
      <c r="I632" s="327"/>
    </row>
    <row r="633" spans="1:9">
      <c r="B633" s="159" t="s">
        <v>484</v>
      </c>
      <c r="C633" s="160"/>
      <c r="D633" s="160"/>
      <c r="E633" s="160"/>
      <c r="F633" s="159"/>
      <c r="G633" s="303">
        <f>SUM(G620:G631)</f>
        <v>68</v>
      </c>
      <c r="H633" s="303">
        <f>SUM(H620:H631)</f>
        <v>12</v>
      </c>
      <c r="I633" s="327">
        <f t="shared" si="9"/>
        <v>0.17647058823529413</v>
      </c>
    </row>
    <row r="634" spans="1:9" ht="15">
      <c r="C634" s="218"/>
      <c r="G634" s="315"/>
      <c r="H634" s="151"/>
      <c r="I634" s="327"/>
    </row>
    <row r="635" spans="1:9">
      <c r="A635" s="152" t="s">
        <v>1408</v>
      </c>
      <c r="B635" s="152"/>
      <c r="C635" s="156"/>
      <c r="D635" s="156"/>
      <c r="E635" s="156"/>
      <c r="F635" s="175"/>
      <c r="G635" s="310"/>
      <c r="H635" s="174"/>
      <c r="I635" s="327"/>
    </row>
    <row r="636" spans="1:9">
      <c r="B636" s="159" t="s">
        <v>486</v>
      </c>
      <c r="C636" s="160"/>
      <c r="D636" s="160"/>
      <c r="E636" s="160"/>
      <c r="F636" s="159"/>
      <c r="G636" s="303"/>
      <c r="H636" s="159"/>
      <c r="I636" s="327"/>
    </row>
    <row r="637" spans="1:9">
      <c r="C637" s="197" t="s">
        <v>487</v>
      </c>
      <c r="D637" s="200"/>
      <c r="E637" s="200"/>
      <c r="F637" s="177" t="s">
        <v>1653</v>
      </c>
      <c r="G637" s="298">
        <f>SUM(G638:G639)</f>
        <v>0</v>
      </c>
      <c r="H637" s="166">
        <f>SUM(H638:H639)</f>
        <v>0</v>
      </c>
      <c r="I637" s="327"/>
    </row>
    <row r="638" spans="1:9">
      <c r="C638" s="165"/>
      <c r="D638" s="165" t="s">
        <v>487</v>
      </c>
      <c r="E638" s="224"/>
      <c r="F638" s="178" t="s">
        <v>488</v>
      </c>
      <c r="G638" s="304"/>
      <c r="H638" s="168"/>
      <c r="I638" s="327"/>
    </row>
    <row r="639" spans="1:9">
      <c r="C639" s="165"/>
      <c r="D639" s="165" t="s">
        <v>487</v>
      </c>
      <c r="E639" s="224" t="s">
        <v>489</v>
      </c>
      <c r="F639" s="178" t="s">
        <v>490</v>
      </c>
      <c r="G639" s="304"/>
      <c r="H639" s="168"/>
      <c r="I639" s="327"/>
    </row>
    <row r="640" spans="1:9">
      <c r="C640" s="165" t="s">
        <v>195</v>
      </c>
      <c r="D640" s="165"/>
      <c r="E640" s="224"/>
      <c r="F640" s="178" t="s">
        <v>1334</v>
      </c>
      <c r="G640" s="304"/>
      <c r="H640" s="168"/>
      <c r="I640" s="327"/>
    </row>
    <row r="641" spans="2:9">
      <c r="C641" s="165" t="s">
        <v>300</v>
      </c>
      <c r="D641" s="165"/>
      <c r="E641" s="224"/>
      <c r="F641" s="178" t="s">
        <v>1375</v>
      </c>
      <c r="G641" s="304"/>
      <c r="H641" s="168"/>
      <c r="I641" s="327"/>
    </row>
    <row r="642" spans="2:9">
      <c r="C642" s="165" t="s">
        <v>477</v>
      </c>
      <c r="D642" s="165"/>
      <c r="E642" s="224"/>
      <c r="F642" s="178" t="s">
        <v>478</v>
      </c>
      <c r="G642" s="304"/>
      <c r="H642" s="168"/>
      <c r="I642" s="327"/>
    </row>
    <row r="643" spans="2:9">
      <c r="C643" s="165" t="s">
        <v>479</v>
      </c>
      <c r="D643" s="165"/>
      <c r="E643" s="224"/>
      <c r="F643" s="178" t="s">
        <v>480</v>
      </c>
      <c r="G643" s="304"/>
      <c r="H643" s="168"/>
      <c r="I643" s="327"/>
    </row>
    <row r="644" spans="2:9">
      <c r="C644" s="165" t="s">
        <v>1422</v>
      </c>
      <c r="D644" s="165"/>
      <c r="E644" s="224"/>
      <c r="F644" s="178" t="s">
        <v>194</v>
      </c>
      <c r="G644" s="304"/>
      <c r="H644" s="168"/>
      <c r="I644" s="327"/>
    </row>
    <row r="645" spans="2:9">
      <c r="C645" s="165" t="s">
        <v>1421</v>
      </c>
      <c r="D645" s="165"/>
      <c r="E645" s="224"/>
      <c r="F645" s="178" t="s">
        <v>193</v>
      </c>
      <c r="G645" s="304"/>
      <c r="H645" s="168"/>
      <c r="I645" s="327"/>
    </row>
    <row r="646" spans="2:9">
      <c r="B646" s="159" t="s">
        <v>196</v>
      </c>
      <c r="C646" s="160"/>
      <c r="D646" s="160"/>
      <c r="E646" s="160"/>
      <c r="F646" s="159"/>
      <c r="G646" s="303"/>
      <c r="H646" s="159"/>
      <c r="I646" s="327"/>
    </row>
    <row r="647" spans="2:9">
      <c r="C647" s="165" t="s">
        <v>202</v>
      </c>
      <c r="D647" s="165"/>
      <c r="E647" s="224"/>
      <c r="F647" s="178" t="s">
        <v>1603</v>
      </c>
      <c r="G647" s="304"/>
      <c r="H647" s="168"/>
      <c r="I647" s="327"/>
    </row>
    <row r="648" spans="2:9">
      <c r="C648" s="165" t="s">
        <v>491</v>
      </c>
      <c r="D648" s="165"/>
      <c r="E648" s="224" t="s">
        <v>208</v>
      </c>
      <c r="F648" s="178" t="s">
        <v>1341</v>
      </c>
      <c r="G648" s="304"/>
      <c r="H648" s="168"/>
      <c r="I648" s="327"/>
    </row>
    <row r="649" spans="2:9">
      <c r="C649" s="165" t="s">
        <v>492</v>
      </c>
      <c r="D649" s="165"/>
      <c r="E649" s="224"/>
      <c r="F649" s="178" t="s">
        <v>493</v>
      </c>
      <c r="G649" s="304"/>
      <c r="H649" s="168"/>
      <c r="I649" s="327"/>
    </row>
    <row r="650" spans="2:9">
      <c r="C650" s="197" t="s">
        <v>248</v>
      </c>
      <c r="D650" s="200"/>
      <c r="E650" s="200"/>
      <c r="F650" s="200" t="s">
        <v>1668</v>
      </c>
      <c r="G650" s="298">
        <f>SUM(G651)</f>
        <v>0</v>
      </c>
      <c r="H650" s="166">
        <f>SUM(H651)</f>
        <v>0</v>
      </c>
      <c r="I650" s="327"/>
    </row>
    <row r="651" spans="2:9">
      <c r="C651" s="165"/>
      <c r="D651" s="165" t="s">
        <v>248</v>
      </c>
      <c r="E651" s="224" t="s">
        <v>494</v>
      </c>
      <c r="F651" s="178" t="s">
        <v>1754</v>
      </c>
      <c r="G651" s="304"/>
      <c r="H651" s="168"/>
      <c r="I651" s="327"/>
    </row>
    <row r="652" spans="2:9">
      <c r="C652" s="165" t="s">
        <v>1424</v>
      </c>
      <c r="D652" s="165"/>
      <c r="E652" s="224"/>
      <c r="F652" s="178" t="s">
        <v>1553</v>
      </c>
      <c r="G652" s="304"/>
      <c r="H652" s="168"/>
      <c r="I652" s="327"/>
    </row>
    <row r="653" spans="2:9">
      <c r="C653" s="165" t="s">
        <v>305</v>
      </c>
      <c r="D653" s="165"/>
      <c r="E653" s="224"/>
      <c r="F653" s="178" t="s">
        <v>1672</v>
      </c>
      <c r="G653" s="304"/>
      <c r="H653" s="168"/>
      <c r="I653" s="327"/>
    </row>
    <row r="654" spans="2:9">
      <c r="C654" s="165" t="s">
        <v>1460</v>
      </c>
      <c r="D654" s="165"/>
      <c r="E654" s="224"/>
      <c r="F654" s="178" t="s">
        <v>1604</v>
      </c>
      <c r="G654" s="304"/>
      <c r="H654" s="168"/>
      <c r="I654" s="327"/>
    </row>
    <row r="655" spans="2:9">
      <c r="C655" s="207" t="s">
        <v>306</v>
      </c>
      <c r="D655" s="165"/>
      <c r="E655" s="227"/>
      <c r="F655" s="235" t="s">
        <v>1721</v>
      </c>
      <c r="G655" s="304"/>
      <c r="H655" s="168"/>
      <c r="I655" s="327"/>
    </row>
    <row r="656" spans="2:9">
      <c r="B656" s="159" t="s">
        <v>205</v>
      </c>
      <c r="C656" s="160"/>
      <c r="D656" s="160"/>
      <c r="E656" s="160"/>
      <c r="F656" s="159"/>
      <c r="G656" s="303"/>
      <c r="H656" s="159"/>
      <c r="I656" s="327"/>
    </row>
    <row r="657" spans="1:9">
      <c r="C657" s="165" t="s">
        <v>1430</v>
      </c>
      <c r="D657" s="165"/>
      <c r="E657" s="165"/>
      <c r="F657" s="168" t="s">
        <v>317</v>
      </c>
      <c r="G657" s="304"/>
      <c r="H657" s="168"/>
      <c r="I657" s="327"/>
    </row>
    <row r="658" spans="1:9">
      <c r="C658" s="197" t="s">
        <v>1425</v>
      </c>
      <c r="D658" s="197"/>
      <c r="E658" s="197"/>
      <c r="F658" s="166" t="s">
        <v>207</v>
      </c>
      <c r="G658" s="298">
        <f>SUM(G659:G660)</f>
        <v>0</v>
      </c>
      <c r="H658" s="166">
        <f>SUM(H659:H660)</f>
        <v>0</v>
      </c>
      <c r="I658" s="327"/>
    </row>
    <row r="659" spans="1:9">
      <c r="C659" s="165"/>
      <c r="D659" s="165" t="s">
        <v>1425</v>
      </c>
      <c r="E659" s="165" t="s">
        <v>208</v>
      </c>
      <c r="F659" s="168" t="s">
        <v>209</v>
      </c>
      <c r="G659" s="304"/>
      <c r="H659" s="168"/>
      <c r="I659" s="327"/>
    </row>
    <row r="660" spans="1:9">
      <c r="C660" s="165"/>
      <c r="D660" s="165" t="s">
        <v>1425</v>
      </c>
      <c r="E660" s="165" t="s">
        <v>210</v>
      </c>
      <c r="F660" s="168" t="s">
        <v>211</v>
      </c>
      <c r="G660" s="304"/>
      <c r="H660" s="168"/>
      <c r="I660" s="327"/>
    </row>
    <row r="661" spans="1:9">
      <c r="B661" s="159" t="s">
        <v>1376</v>
      </c>
      <c r="C661" s="160"/>
      <c r="D661" s="160"/>
      <c r="E661" s="160"/>
      <c r="F661" s="159"/>
      <c r="G661" s="303"/>
      <c r="H661" s="159"/>
      <c r="I661" s="327"/>
    </row>
    <row r="662" spans="1:9">
      <c r="B662" s="159"/>
      <c r="C662" s="160"/>
      <c r="D662" s="160"/>
      <c r="E662" s="160"/>
      <c r="F662" s="159"/>
      <c r="G662" s="303"/>
      <c r="H662" s="159"/>
      <c r="I662" s="327"/>
    </row>
    <row r="663" spans="1:9">
      <c r="A663" s="152" t="s">
        <v>1409</v>
      </c>
      <c r="B663" s="152"/>
      <c r="C663" s="156"/>
      <c r="D663" s="156"/>
      <c r="E663" s="156"/>
      <c r="F663" s="175"/>
      <c r="G663" s="310"/>
      <c r="H663" s="174"/>
      <c r="I663" s="327"/>
    </row>
    <row r="664" spans="1:9">
      <c r="B664" s="159" t="s">
        <v>486</v>
      </c>
      <c r="C664" s="160"/>
      <c r="D664" s="160"/>
      <c r="E664" s="160"/>
      <c r="F664" s="159"/>
      <c r="G664" s="303"/>
      <c r="H664" s="159"/>
      <c r="I664" s="327"/>
    </row>
    <row r="665" spans="1:9">
      <c r="C665" s="197" t="s">
        <v>1476</v>
      </c>
      <c r="D665" s="200"/>
      <c r="E665" s="200"/>
      <c r="F665" s="177" t="s">
        <v>495</v>
      </c>
      <c r="G665" s="298">
        <f>SUM(G666:G667)</f>
        <v>0</v>
      </c>
      <c r="H665" s="166">
        <f>SUM(H666:H667)</f>
        <v>0</v>
      </c>
      <c r="I665" s="327"/>
    </row>
    <row r="666" spans="1:9">
      <c r="C666" s="165"/>
      <c r="D666" s="165" t="s">
        <v>1476</v>
      </c>
      <c r="E666" s="224"/>
      <c r="F666" s="178" t="s">
        <v>495</v>
      </c>
      <c r="G666" s="304"/>
      <c r="H666" s="168"/>
      <c r="I666" s="327"/>
    </row>
    <row r="667" spans="1:9" ht="25.5">
      <c r="C667" s="165"/>
      <c r="D667" s="165" t="s">
        <v>1476</v>
      </c>
      <c r="E667" s="224" t="s">
        <v>489</v>
      </c>
      <c r="F667" s="178" t="s">
        <v>1752</v>
      </c>
      <c r="G667" s="304"/>
      <c r="H667" s="168"/>
      <c r="I667" s="327"/>
    </row>
    <row r="668" spans="1:9">
      <c r="C668" s="165" t="s">
        <v>1422</v>
      </c>
      <c r="D668" s="165"/>
      <c r="E668" s="224"/>
      <c r="F668" s="178" t="s">
        <v>194</v>
      </c>
      <c r="G668" s="304"/>
      <c r="H668" s="168"/>
      <c r="I668" s="327"/>
    </row>
    <row r="669" spans="1:9">
      <c r="C669" s="165" t="s">
        <v>1421</v>
      </c>
      <c r="D669" s="165"/>
      <c r="E669" s="224"/>
      <c r="F669" s="178" t="s">
        <v>193</v>
      </c>
      <c r="G669" s="304"/>
      <c r="H669" s="168"/>
      <c r="I669" s="327"/>
    </row>
    <row r="670" spans="1:9">
      <c r="B670" s="159" t="s">
        <v>196</v>
      </c>
      <c r="C670" s="160"/>
      <c r="D670" s="160"/>
      <c r="E670" s="160"/>
      <c r="F670" s="159"/>
      <c r="G670" s="303"/>
      <c r="H670" s="159"/>
      <c r="I670" s="327"/>
    </row>
    <row r="671" spans="1:9">
      <c r="C671" s="219" t="s">
        <v>244</v>
      </c>
      <c r="E671" s="256"/>
      <c r="F671" s="257" t="s">
        <v>1601</v>
      </c>
      <c r="G671" s="307"/>
      <c r="H671" s="173"/>
      <c r="I671" s="327"/>
    </row>
    <row r="672" spans="1:9">
      <c r="C672" s="219" t="s">
        <v>492</v>
      </c>
      <c r="E672" s="256"/>
      <c r="F672" s="257" t="s">
        <v>493</v>
      </c>
      <c r="G672" s="307"/>
      <c r="H672" s="173"/>
      <c r="I672" s="327"/>
    </row>
    <row r="673" spans="1:10">
      <c r="C673" s="219" t="s">
        <v>248</v>
      </c>
      <c r="E673" s="256"/>
      <c r="F673" s="257" t="s">
        <v>1668</v>
      </c>
      <c r="G673" s="307"/>
      <c r="H673" s="173"/>
      <c r="I673" s="327"/>
    </row>
    <row r="674" spans="1:10">
      <c r="C674" s="219" t="s">
        <v>496</v>
      </c>
      <c r="E674" s="256"/>
      <c r="F674" s="258" t="s">
        <v>1533</v>
      </c>
      <c r="G674" s="307"/>
      <c r="H674" s="173"/>
      <c r="I674" s="327"/>
    </row>
    <row r="675" spans="1:10">
      <c r="C675" s="219" t="s">
        <v>497</v>
      </c>
      <c r="E675" s="256"/>
      <c r="F675" s="257" t="s">
        <v>498</v>
      </c>
      <c r="G675" s="307"/>
      <c r="H675" s="173"/>
      <c r="I675" s="327"/>
    </row>
    <row r="676" spans="1:10">
      <c r="C676" s="219" t="s">
        <v>1424</v>
      </c>
      <c r="E676" s="219"/>
      <c r="F676" s="257" t="s">
        <v>1553</v>
      </c>
      <c r="G676" s="307"/>
      <c r="H676" s="173"/>
      <c r="I676" s="327"/>
    </row>
    <row r="677" spans="1:10">
      <c r="B677" s="159" t="s">
        <v>1376</v>
      </c>
      <c r="C677" s="160"/>
      <c r="D677" s="160"/>
      <c r="E677" s="160"/>
      <c r="F677" s="159"/>
      <c r="G677" s="303"/>
      <c r="H677" s="159"/>
      <c r="I677" s="327"/>
    </row>
    <row r="678" spans="1:10">
      <c r="B678" s="159"/>
      <c r="C678" s="160"/>
      <c r="D678" s="160"/>
      <c r="E678" s="160"/>
      <c r="F678" s="159"/>
      <c r="G678" s="303"/>
      <c r="H678" s="159"/>
      <c r="I678" s="327"/>
    </row>
    <row r="679" spans="1:10">
      <c r="A679" s="154" t="s">
        <v>1410</v>
      </c>
      <c r="B679" s="154"/>
      <c r="C679" s="156"/>
      <c r="D679" s="156"/>
      <c r="E679" s="156"/>
      <c r="F679" s="175"/>
      <c r="G679" s="310"/>
      <c r="H679" s="174"/>
      <c r="I679" s="327"/>
    </row>
    <row r="680" spans="1:10">
      <c r="B680" s="159" t="s">
        <v>486</v>
      </c>
      <c r="C680" s="160"/>
      <c r="D680" s="160"/>
      <c r="E680" s="160"/>
      <c r="F680" s="159"/>
      <c r="G680" s="303"/>
      <c r="H680" s="159"/>
      <c r="I680" s="327"/>
    </row>
    <row r="681" spans="1:10">
      <c r="C681" s="197" t="s">
        <v>1477</v>
      </c>
      <c r="D681" s="200"/>
      <c r="E681" s="200"/>
      <c r="F681" s="177" t="s">
        <v>1685</v>
      </c>
      <c r="G681" s="298">
        <f>SUM(G682:G687)</f>
        <v>0</v>
      </c>
      <c r="H681" s="166">
        <f>SUM(H682:H687)</f>
        <v>0</v>
      </c>
      <c r="I681" s="327"/>
    </row>
    <row r="682" spans="1:10" ht="76.5">
      <c r="C682" s="165"/>
      <c r="D682" s="165" t="s">
        <v>1477</v>
      </c>
      <c r="E682" s="224" t="s">
        <v>499</v>
      </c>
      <c r="F682" s="178" t="s">
        <v>500</v>
      </c>
      <c r="G682" s="304"/>
      <c r="H682" s="168"/>
      <c r="I682" s="327"/>
      <c r="J682" s="268" t="s">
        <v>513</v>
      </c>
    </row>
    <row r="683" spans="1:10" ht="25.5">
      <c r="C683" s="165"/>
      <c r="D683" s="165" t="s">
        <v>1477</v>
      </c>
      <c r="E683" s="224" t="s">
        <v>499</v>
      </c>
      <c r="F683" s="178" t="s">
        <v>501</v>
      </c>
      <c r="G683" s="304"/>
      <c r="H683" s="168"/>
      <c r="I683" s="327"/>
    </row>
    <row r="684" spans="1:10" ht="25.5">
      <c r="C684" s="165"/>
      <c r="D684" s="165" t="s">
        <v>1477</v>
      </c>
      <c r="E684" s="224" t="s">
        <v>499</v>
      </c>
      <c r="F684" s="178" t="s">
        <v>502</v>
      </c>
      <c r="G684" s="304"/>
      <c r="H684" s="168"/>
      <c r="I684" s="327"/>
    </row>
    <row r="685" spans="1:10">
      <c r="C685" s="165"/>
      <c r="D685" s="165" t="s">
        <v>1477</v>
      </c>
      <c r="E685" s="224" t="s">
        <v>499</v>
      </c>
      <c r="F685" s="178" t="s">
        <v>503</v>
      </c>
      <c r="G685" s="304"/>
      <c r="H685" s="168"/>
      <c r="I685" s="327"/>
    </row>
    <row r="686" spans="1:10">
      <c r="C686" s="165"/>
      <c r="D686" s="165" t="s">
        <v>1477</v>
      </c>
      <c r="E686" s="224"/>
      <c r="F686" s="178" t="s">
        <v>504</v>
      </c>
      <c r="G686" s="304"/>
      <c r="H686" s="168"/>
      <c r="I686" s="327"/>
    </row>
    <row r="687" spans="1:10">
      <c r="C687" s="165"/>
      <c r="D687" s="165" t="s">
        <v>1477</v>
      </c>
      <c r="E687" s="224" t="s">
        <v>489</v>
      </c>
      <c r="F687" s="178" t="s">
        <v>490</v>
      </c>
      <c r="G687" s="304"/>
      <c r="H687" s="168"/>
      <c r="I687" s="327"/>
    </row>
    <row r="688" spans="1:10">
      <c r="C688" s="165" t="s">
        <v>1422</v>
      </c>
      <c r="D688" s="165"/>
      <c r="E688" s="224"/>
      <c r="F688" s="178" t="s">
        <v>194</v>
      </c>
      <c r="G688" s="304"/>
      <c r="H688" s="168"/>
      <c r="I688" s="327"/>
    </row>
    <row r="689" spans="1:9">
      <c r="C689" s="165" t="s">
        <v>1421</v>
      </c>
      <c r="D689" s="165"/>
      <c r="E689" s="224"/>
      <c r="F689" s="178" t="s">
        <v>193</v>
      </c>
      <c r="G689" s="304"/>
      <c r="H689" s="168"/>
      <c r="I689" s="327"/>
    </row>
    <row r="690" spans="1:9">
      <c r="B690" s="159" t="s">
        <v>196</v>
      </c>
      <c r="C690" s="160"/>
      <c r="D690" s="160"/>
      <c r="E690" s="160"/>
      <c r="F690" s="159"/>
      <c r="G690" s="303"/>
      <c r="H690" s="159"/>
      <c r="I690" s="327"/>
    </row>
    <row r="691" spans="1:9">
      <c r="C691" s="165" t="s">
        <v>505</v>
      </c>
      <c r="D691" s="165"/>
      <c r="E691" s="224"/>
      <c r="F691" s="178" t="s">
        <v>1654</v>
      </c>
      <c r="G691" s="304"/>
      <c r="H691" s="168"/>
      <c r="I691" s="327"/>
    </row>
    <row r="692" spans="1:9">
      <c r="C692" s="165" t="s">
        <v>506</v>
      </c>
      <c r="D692" s="165"/>
      <c r="E692" s="224"/>
      <c r="F692" s="178" t="s">
        <v>1655</v>
      </c>
      <c r="G692" s="304"/>
      <c r="H692" s="168"/>
      <c r="I692" s="327"/>
    </row>
    <row r="693" spans="1:9">
      <c r="C693" s="165" t="s">
        <v>507</v>
      </c>
      <c r="D693" s="165"/>
      <c r="E693" s="224"/>
      <c r="F693" s="178" t="s">
        <v>508</v>
      </c>
      <c r="G693" s="304"/>
      <c r="H693" s="168"/>
      <c r="I693" s="327"/>
    </row>
    <row r="694" spans="1:9">
      <c r="C694" s="165" t="s">
        <v>509</v>
      </c>
      <c r="D694" s="165"/>
      <c r="E694" s="224"/>
      <c r="F694" s="178" t="s">
        <v>510</v>
      </c>
      <c r="G694" s="304"/>
      <c r="H694" s="168"/>
      <c r="I694" s="327"/>
    </row>
    <row r="695" spans="1:9" ht="25.5">
      <c r="C695" s="165" t="s">
        <v>327</v>
      </c>
      <c r="D695" s="165"/>
      <c r="E695" s="224"/>
      <c r="F695" s="178" t="s">
        <v>1534</v>
      </c>
      <c r="G695" s="304"/>
      <c r="H695" s="168"/>
      <c r="I695" s="327"/>
    </row>
    <row r="696" spans="1:9">
      <c r="C696" s="165" t="s">
        <v>328</v>
      </c>
      <c r="D696" s="165"/>
      <c r="E696" s="224"/>
      <c r="F696" s="178" t="s">
        <v>1610</v>
      </c>
      <c r="G696" s="304"/>
      <c r="H696" s="168"/>
      <c r="I696" s="327"/>
    </row>
    <row r="697" spans="1:9" ht="25.5">
      <c r="C697" s="165" t="s">
        <v>329</v>
      </c>
      <c r="D697" s="165"/>
      <c r="E697" s="224"/>
      <c r="F697" s="178" t="s">
        <v>1611</v>
      </c>
      <c r="G697" s="304"/>
      <c r="H697" s="168"/>
      <c r="I697" s="327"/>
    </row>
    <row r="698" spans="1:9">
      <c r="C698" s="165" t="s">
        <v>511</v>
      </c>
      <c r="D698" s="165"/>
      <c r="E698" s="224"/>
      <c r="F698" s="178" t="s">
        <v>1556</v>
      </c>
      <c r="G698" s="304"/>
      <c r="H698" s="168"/>
      <c r="I698" s="327"/>
    </row>
    <row r="699" spans="1:9">
      <c r="C699" s="165" t="s">
        <v>512</v>
      </c>
      <c r="D699" s="165"/>
      <c r="E699" s="224"/>
      <c r="F699" s="178" t="s">
        <v>1612</v>
      </c>
      <c r="G699" s="304"/>
      <c r="H699" s="168"/>
      <c r="I699" s="327"/>
    </row>
    <row r="700" spans="1:9">
      <c r="B700" s="159" t="s">
        <v>1376</v>
      </c>
      <c r="C700" s="160"/>
      <c r="D700" s="160"/>
      <c r="E700" s="160"/>
      <c r="F700" s="159"/>
      <c r="G700" s="303"/>
      <c r="H700" s="159"/>
      <c r="I700" s="327"/>
    </row>
    <row r="701" spans="1:9">
      <c r="G701" s="305"/>
      <c r="H701" s="170"/>
      <c r="I701" s="327"/>
    </row>
    <row r="702" spans="1:9">
      <c r="A702" s="152" t="s">
        <v>1411</v>
      </c>
      <c r="B702" s="152"/>
      <c r="C702" s="156"/>
      <c r="D702" s="156"/>
      <c r="E702" s="156"/>
      <c r="F702" s="175"/>
      <c r="G702" s="310"/>
      <c r="H702" s="174"/>
      <c r="I702" s="327"/>
    </row>
    <row r="703" spans="1:9">
      <c r="B703" s="159" t="s">
        <v>486</v>
      </c>
      <c r="C703" s="160"/>
      <c r="D703" s="160"/>
      <c r="E703" s="160"/>
      <c r="F703" s="159"/>
      <c r="G703" s="303">
        <v>0</v>
      </c>
      <c r="H703" s="159">
        <v>0</v>
      </c>
      <c r="I703" s="327"/>
    </row>
    <row r="704" spans="1:9">
      <c r="C704" s="197" t="s">
        <v>1478</v>
      </c>
      <c r="D704" s="200"/>
      <c r="E704" s="200"/>
      <c r="F704" s="177" t="s">
        <v>517</v>
      </c>
      <c r="G704" s="298">
        <f>SUM(G705:G709)</f>
        <v>0</v>
      </c>
      <c r="H704" s="166">
        <f>SUM(H705:H709)</f>
        <v>0</v>
      </c>
      <c r="I704" s="327"/>
    </row>
    <row r="705" spans="2:10" ht="76.5">
      <c r="C705" s="165"/>
      <c r="D705" s="165" t="s">
        <v>1478</v>
      </c>
      <c r="E705" s="224" t="s">
        <v>499</v>
      </c>
      <c r="F705" s="178" t="s">
        <v>514</v>
      </c>
      <c r="G705" s="304"/>
      <c r="H705" s="168"/>
      <c r="I705" s="327"/>
      <c r="J705" s="269" t="s">
        <v>541</v>
      </c>
    </row>
    <row r="706" spans="2:10" ht="25.5">
      <c r="C706" s="165"/>
      <c r="D706" s="165" t="s">
        <v>1478</v>
      </c>
      <c r="E706" s="224" t="s">
        <v>499</v>
      </c>
      <c r="F706" s="178" t="s">
        <v>515</v>
      </c>
      <c r="G706" s="304"/>
      <c r="H706" s="168"/>
      <c r="I706" s="327"/>
    </row>
    <row r="707" spans="2:10" ht="25.5">
      <c r="C707" s="165"/>
      <c r="D707" s="165" t="s">
        <v>1478</v>
      </c>
      <c r="E707" s="224" t="s">
        <v>499</v>
      </c>
      <c r="F707" s="178" t="s">
        <v>516</v>
      </c>
      <c r="G707" s="304"/>
      <c r="H707" s="168"/>
      <c r="I707" s="327"/>
    </row>
    <row r="708" spans="2:10">
      <c r="C708" s="165"/>
      <c r="D708" s="165" t="s">
        <v>1478</v>
      </c>
      <c r="E708" s="224"/>
      <c r="F708" s="178" t="s">
        <v>517</v>
      </c>
      <c r="G708" s="304"/>
      <c r="H708" s="168"/>
      <c r="I708" s="327"/>
    </row>
    <row r="709" spans="2:10">
      <c r="C709" s="165"/>
      <c r="D709" s="165" t="s">
        <v>1478</v>
      </c>
      <c r="E709" s="224" t="s">
        <v>489</v>
      </c>
      <c r="F709" s="178" t="s">
        <v>490</v>
      </c>
      <c r="G709" s="304"/>
      <c r="H709" s="168"/>
      <c r="I709" s="327"/>
    </row>
    <row r="710" spans="2:10">
      <c r="C710" s="165" t="s">
        <v>1422</v>
      </c>
      <c r="D710" s="165"/>
      <c r="E710" s="224"/>
      <c r="F710" s="178" t="s">
        <v>194</v>
      </c>
      <c r="G710" s="304"/>
      <c r="H710" s="168"/>
      <c r="I710" s="327"/>
    </row>
    <row r="711" spans="2:10">
      <c r="C711" s="165" t="s">
        <v>1479</v>
      </c>
      <c r="D711" s="165"/>
      <c r="E711" s="224"/>
      <c r="F711" s="178" t="s">
        <v>518</v>
      </c>
      <c r="G711" s="304"/>
      <c r="H711" s="168"/>
      <c r="I711" s="327"/>
    </row>
    <row r="712" spans="2:10">
      <c r="C712" s="165" t="s">
        <v>1421</v>
      </c>
      <c r="D712" s="165"/>
      <c r="E712" s="224"/>
      <c r="F712" s="178" t="s">
        <v>193</v>
      </c>
      <c r="G712" s="304"/>
      <c r="H712" s="168"/>
      <c r="I712" s="327"/>
    </row>
    <row r="713" spans="2:10" ht="25.5">
      <c r="C713" s="165" t="s">
        <v>1480</v>
      </c>
      <c r="D713" s="165"/>
      <c r="E713" s="224"/>
      <c r="F713" s="178" t="s">
        <v>1615</v>
      </c>
      <c r="G713" s="304"/>
      <c r="H713" s="168"/>
      <c r="I713" s="327"/>
    </row>
    <row r="714" spans="2:10">
      <c r="B714" s="159" t="s">
        <v>519</v>
      </c>
      <c r="C714" s="160"/>
      <c r="D714" s="160"/>
      <c r="E714" s="160"/>
      <c r="F714" s="159"/>
      <c r="G714" s="303">
        <f>SUM(G715:G735)</f>
        <v>31672</v>
      </c>
      <c r="H714" s="303">
        <f>SUM(H715:H735)</f>
        <v>7658</v>
      </c>
      <c r="I714" s="327">
        <f t="shared" ref="I714:I734" si="10">H714/G714</f>
        <v>0.24179085627683758</v>
      </c>
    </row>
    <row r="715" spans="2:10">
      <c r="C715" s="199" t="s">
        <v>1481</v>
      </c>
      <c r="D715" s="165"/>
      <c r="E715" s="224"/>
      <c r="F715" s="178" t="s">
        <v>520</v>
      </c>
      <c r="G715" s="304">
        <v>960</v>
      </c>
      <c r="H715" s="168">
        <v>280</v>
      </c>
      <c r="I715" s="327">
        <f t="shared" si="10"/>
        <v>0.29166666666666669</v>
      </c>
    </row>
    <row r="716" spans="2:10">
      <c r="C716" s="199" t="s">
        <v>1482</v>
      </c>
      <c r="D716" s="165"/>
      <c r="E716" s="224"/>
      <c r="F716" s="178" t="s">
        <v>521</v>
      </c>
      <c r="G716" s="304">
        <v>5276</v>
      </c>
      <c r="H716" s="168">
        <v>1283</v>
      </c>
      <c r="I716" s="327">
        <f t="shared" si="10"/>
        <v>0.24317664897649735</v>
      </c>
    </row>
    <row r="717" spans="2:10">
      <c r="C717" s="199" t="s">
        <v>1483</v>
      </c>
      <c r="D717" s="165"/>
      <c r="E717" s="224"/>
      <c r="F717" s="178" t="s">
        <v>522</v>
      </c>
      <c r="G717" s="304">
        <v>3750</v>
      </c>
      <c r="H717" s="168">
        <v>896</v>
      </c>
      <c r="I717" s="327">
        <f t="shared" si="10"/>
        <v>0.23893333333333333</v>
      </c>
    </row>
    <row r="718" spans="2:10">
      <c r="C718" s="199" t="s">
        <v>1484</v>
      </c>
      <c r="D718" s="165"/>
      <c r="E718" s="224"/>
      <c r="F718" s="178" t="s">
        <v>523</v>
      </c>
      <c r="G718" s="304">
        <v>290</v>
      </c>
      <c r="H718" s="168">
        <v>62</v>
      </c>
      <c r="I718" s="327">
        <f t="shared" si="10"/>
        <v>0.21379310344827587</v>
      </c>
    </row>
    <row r="719" spans="2:10">
      <c r="C719" s="199" t="s">
        <v>1485</v>
      </c>
      <c r="D719" s="165"/>
      <c r="E719" s="224"/>
      <c r="F719" s="178" t="s">
        <v>524</v>
      </c>
      <c r="G719" s="304">
        <v>3027</v>
      </c>
      <c r="H719" s="168">
        <v>688</v>
      </c>
      <c r="I719" s="327">
        <f t="shared" si="10"/>
        <v>0.22728774364056822</v>
      </c>
    </row>
    <row r="720" spans="2:10">
      <c r="C720" s="199" t="s">
        <v>1486</v>
      </c>
      <c r="D720" s="165"/>
      <c r="E720" s="224"/>
      <c r="F720" s="178" t="s">
        <v>1578</v>
      </c>
      <c r="G720" s="304"/>
      <c r="H720" s="168"/>
      <c r="I720" s="327"/>
    </row>
    <row r="721" spans="2:9">
      <c r="C721" s="199" t="s">
        <v>1487</v>
      </c>
      <c r="D721" s="165"/>
      <c r="E721" s="224"/>
      <c r="F721" s="178" t="s">
        <v>525</v>
      </c>
      <c r="G721" s="304">
        <v>3333</v>
      </c>
      <c r="H721" s="168">
        <v>757</v>
      </c>
      <c r="I721" s="327">
        <f t="shared" si="10"/>
        <v>0.22712271227122713</v>
      </c>
    </row>
    <row r="722" spans="2:9">
      <c r="C722" s="199" t="s">
        <v>526</v>
      </c>
      <c r="D722" s="165"/>
      <c r="E722" s="224"/>
      <c r="F722" s="178" t="s">
        <v>1577</v>
      </c>
      <c r="G722" s="304">
        <v>252</v>
      </c>
      <c r="H722" s="168">
        <v>144</v>
      </c>
      <c r="I722" s="327">
        <f t="shared" si="10"/>
        <v>0.5714285714285714</v>
      </c>
    </row>
    <row r="723" spans="2:9">
      <c r="C723" s="199" t="s">
        <v>527</v>
      </c>
      <c r="D723" s="165"/>
      <c r="E723" s="224"/>
      <c r="F723" s="178" t="s">
        <v>1557</v>
      </c>
      <c r="G723" s="304">
        <v>362</v>
      </c>
      <c r="H723" s="168">
        <v>77</v>
      </c>
      <c r="I723" s="327">
        <f t="shared" si="10"/>
        <v>0.212707182320442</v>
      </c>
    </row>
    <row r="724" spans="2:9">
      <c r="C724" s="199" t="s">
        <v>1488</v>
      </c>
      <c r="D724" s="165"/>
      <c r="E724" s="224"/>
      <c r="F724" s="178" t="s">
        <v>528</v>
      </c>
      <c r="G724" s="304"/>
      <c r="H724" s="168"/>
      <c r="I724" s="327"/>
    </row>
    <row r="725" spans="2:9">
      <c r="C725" s="199" t="s">
        <v>529</v>
      </c>
      <c r="D725" s="165"/>
      <c r="E725" s="224"/>
      <c r="F725" s="178" t="s">
        <v>530</v>
      </c>
      <c r="G725" s="304">
        <v>3949</v>
      </c>
      <c r="H725" s="168">
        <v>975</v>
      </c>
      <c r="I725" s="327">
        <f t="shared" si="10"/>
        <v>0.24689794884780958</v>
      </c>
    </row>
    <row r="726" spans="2:9">
      <c r="C726" s="165" t="s">
        <v>1489</v>
      </c>
      <c r="D726" s="165"/>
      <c r="E726" s="224"/>
      <c r="F726" s="178" t="s">
        <v>531</v>
      </c>
      <c r="G726" s="304"/>
      <c r="H726" s="168"/>
      <c r="I726" s="327"/>
    </row>
    <row r="727" spans="2:9">
      <c r="C727" s="199" t="s">
        <v>532</v>
      </c>
      <c r="D727" s="165"/>
      <c r="E727" s="224"/>
      <c r="F727" s="178" t="s">
        <v>533</v>
      </c>
      <c r="G727" s="304"/>
      <c r="H727" s="168"/>
      <c r="I727" s="327"/>
    </row>
    <row r="728" spans="2:9">
      <c r="C728" s="199" t="s">
        <v>1490</v>
      </c>
      <c r="D728" s="165"/>
      <c r="E728" s="224"/>
      <c r="F728" s="178" t="s">
        <v>1563</v>
      </c>
      <c r="G728" s="304"/>
      <c r="H728" s="168"/>
      <c r="I728" s="327"/>
    </row>
    <row r="729" spans="2:9">
      <c r="C729" s="199" t="s">
        <v>1491</v>
      </c>
      <c r="D729" s="165"/>
      <c r="E729" s="224"/>
      <c r="F729" s="178" t="s">
        <v>534</v>
      </c>
      <c r="G729" s="304"/>
      <c r="H729" s="168"/>
      <c r="I729" s="327"/>
    </row>
    <row r="730" spans="2:9">
      <c r="C730" s="199" t="s">
        <v>1492</v>
      </c>
      <c r="D730" s="165"/>
      <c r="E730" s="224"/>
      <c r="F730" s="178" t="s">
        <v>1564</v>
      </c>
      <c r="G730" s="304">
        <v>1641</v>
      </c>
      <c r="H730" s="168">
        <v>453</v>
      </c>
      <c r="I730" s="327">
        <f t="shared" si="10"/>
        <v>0.27605118829981717</v>
      </c>
    </row>
    <row r="731" spans="2:9">
      <c r="C731" s="199" t="s">
        <v>1493</v>
      </c>
      <c r="D731" s="165"/>
      <c r="E731" s="224"/>
      <c r="F731" s="178" t="s">
        <v>535</v>
      </c>
      <c r="G731" s="304">
        <v>1710</v>
      </c>
      <c r="H731" s="168">
        <v>403</v>
      </c>
      <c r="I731" s="327">
        <f t="shared" si="10"/>
        <v>0.23567251461988303</v>
      </c>
    </row>
    <row r="732" spans="2:9">
      <c r="C732" s="199" t="s">
        <v>1494</v>
      </c>
      <c r="D732" s="165"/>
      <c r="E732" s="224"/>
      <c r="F732" s="178" t="s">
        <v>536</v>
      </c>
      <c r="G732" s="304">
        <v>486</v>
      </c>
      <c r="H732" s="168">
        <v>106</v>
      </c>
      <c r="I732" s="327">
        <f t="shared" si="10"/>
        <v>0.21810699588477367</v>
      </c>
    </row>
    <row r="733" spans="2:9">
      <c r="C733" s="199" t="s">
        <v>537</v>
      </c>
      <c r="D733" s="165"/>
      <c r="E733" s="224"/>
      <c r="F733" s="178" t="s">
        <v>538</v>
      </c>
      <c r="G733" s="304">
        <v>3786</v>
      </c>
      <c r="H733" s="168">
        <v>891</v>
      </c>
      <c r="I733" s="327">
        <f t="shared" si="10"/>
        <v>0.23534072900158479</v>
      </c>
    </row>
    <row r="734" spans="2:9">
      <c r="C734" s="199" t="s">
        <v>1495</v>
      </c>
      <c r="D734" s="165"/>
      <c r="E734" s="224"/>
      <c r="F734" s="178" t="s">
        <v>539</v>
      </c>
      <c r="G734" s="304">
        <v>2850</v>
      </c>
      <c r="H734" s="168">
        <v>643</v>
      </c>
      <c r="I734" s="327">
        <f t="shared" si="10"/>
        <v>0.22561403508771929</v>
      </c>
    </row>
    <row r="735" spans="2:9">
      <c r="C735" s="165" t="s">
        <v>202</v>
      </c>
      <c r="D735" s="165"/>
      <c r="E735" s="224"/>
      <c r="F735" s="178" t="s">
        <v>1603</v>
      </c>
      <c r="G735" s="304"/>
      <c r="H735" s="168"/>
      <c r="I735" s="327"/>
    </row>
    <row r="736" spans="2:9">
      <c r="B736" s="159" t="s">
        <v>540</v>
      </c>
      <c r="C736" s="160"/>
      <c r="D736" s="160"/>
      <c r="E736" s="160"/>
      <c r="F736" s="159"/>
      <c r="G736" s="303"/>
      <c r="H736" s="303"/>
      <c r="I736" s="327"/>
    </row>
    <row r="737" spans="1:10">
      <c r="B737" s="159" t="s">
        <v>1376</v>
      </c>
      <c r="C737" s="160"/>
      <c r="D737" s="160"/>
      <c r="E737" s="160"/>
      <c r="F737" s="159"/>
      <c r="G737" s="303"/>
      <c r="H737" s="159"/>
      <c r="I737" s="327"/>
    </row>
    <row r="738" spans="1:10">
      <c r="G738" s="305"/>
      <c r="H738" s="170"/>
      <c r="I738" s="327"/>
    </row>
    <row r="739" spans="1:10">
      <c r="A739" s="152" t="s">
        <v>1412</v>
      </c>
      <c r="B739" s="152"/>
      <c r="C739" s="156"/>
      <c r="D739" s="156"/>
      <c r="E739" s="156"/>
      <c r="F739" s="175"/>
      <c r="G739" s="310"/>
      <c r="H739" s="174"/>
      <c r="I739" s="327"/>
    </row>
    <row r="740" spans="1:10">
      <c r="B740" s="159" t="s">
        <v>486</v>
      </c>
      <c r="C740" s="160"/>
      <c r="D740" s="160"/>
      <c r="E740" s="160"/>
      <c r="F740" s="159"/>
      <c r="G740" s="303"/>
      <c r="H740" s="159"/>
      <c r="I740" s="327"/>
    </row>
    <row r="741" spans="1:10">
      <c r="C741" s="197" t="s">
        <v>1496</v>
      </c>
      <c r="D741" s="200"/>
      <c r="E741" s="200"/>
      <c r="F741" s="177" t="s">
        <v>1549</v>
      </c>
      <c r="G741" s="298">
        <f>SUM(G742:G746)</f>
        <v>0</v>
      </c>
      <c r="H741" s="166">
        <f>SUM(H742:H746)</f>
        <v>0</v>
      </c>
      <c r="I741" s="327"/>
    </row>
    <row r="742" spans="1:10" ht="51">
      <c r="C742" s="165"/>
      <c r="D742" s="165" t="s">
        <v>1496</v>
      </c>
      <c r="E742" s="224" t="s">
        <v>499</v>
      </c>
      <c r="F742" s="178" t="s">
        <v>542</v>
      </c>
      <c r="G742" s="304"/>
      <c r="H742" s="169"/>
      <c r="I742" s="327"/>
      <c r="J742" s="170" t="s">
        <v>557</v>
      </c>
    </row>
    <row r="743" spans="1:10">
      <c r="C743" s="165"/>
      <c r="D743" s="165" t="s">
        <v>1496</v>
      </c>
      <c r="E743" s="224" t="s">
        <v>499</v>
      </c>
      <c r="F743" s="178" t="s">
        <v>543</v>
      </c>
      <c r="G743" s="304"/>
      <c r="H743" s="168"/>
      <c r="I743" s="327"/>
    </row>
    <row r="744" spans="1:10" ht="25.5">
      <c r="C744" s="165"/>
      <c r="D744" s="165" t="s">
        <v>1496</v>
      </c>
      <c r="E744" s="224" t="s">
        <v>499</v>
      </c>
      <c r="F744" s="178" t="s">
        <v>544</v>
      </c>
      <c r="G744" s="304"/>
      <c r="H744" s="168"/>
      <c r="I744" s="327"/>
    </row>
    <row r="745" spans="1:10">
      <c r="C745" s="165"/>
      <c r="D745" s="165" t="s">
        <v>1496</v>
      </c>
      <c r="E745" s="224"/>
      <c r="F745" s="178" t="s">
        <v>545</v>
      </c>
      <c r="G745" s="304"/>
      <c r="H745" s="168"/>
      <c r="I745" s="327"/>
    </row>
    <row r="746" spans="1:10">
      <c r="C746" s="165"/>
      <c r="D746" s="165" t="s">
        <v>1496</v>
      </c>
      <c r="E746" s="224" t="s">
        <v>489</v>
      </c>
      <c r="F746" s="178" t="s">
        <v>490</v>
      </c>
      <c r="G746" s="304"/>
      <c r="H746" s="168"/>
      <c r="I746" s="327"/>
    </row>
    <row r="747" spans="1:10">
      <c r="C747" s="165" t="s">
        <v>1422</v>
      </c>
      <c r="D747" s="165"/>
      <c r="E747" s="224"/>
      <c r="F747" s="178" t="s">
        <v>194</v>
      </c>
      <c r="G747" s="304"/>
      <c r="H747" s="168"/>
      <c r="I747" s="327"/>
    </row>
    <row r="748" spans="1:10">
      <c r="C748" s="165" t="s">
        <v>1421</v>
      </c>
      <c r="D748" s="165"/>
      <c r="E748" s="224"/>
      <c r="F748" s="178" t="s">
        <v>193</v>
      </c>
      <c r="G748" s="304"/>
      <c r="H748" s="168"/>
      <c r="I748" s="327"/>
    </row>
    <row r="749" spans="1:10">
      <c r="B749" s="159" t="s">
        <v>196</v>
      </c>
      <c r="C749" s="160"/>
      <c r="D749" s="160"/>
      <c r="E749" s="160"/>
      <c r="F749" s="159"/>
      <c r="G749" s="303"/>
      <c r="H749" s="159"/>
      <c r="I749" s="327"/>
    </row>
    <row r="750" spans="1:10">
      <c r="C750" s="165" t="s">
        <v>546</v>
      </c>
      <c r="D750" s="165"/>
      <c r="E750" s="224"/>
      <c r="F750" s="178" t="s">
        <v>547</v>
      </c>
      <c r="G750" s="304"/>
      <c r="H750" s="168"/>
      <c r="I750" s="327"/>
    </row>
    <row r="751" spans="1:10">
      <c r="C751" s="165" t="s">
        <v>548</v>
      </c>
      <c r="D751" s="165"/>
      <c r="E751" s="224"/>
      <c r="F751" s="178" t="s">
        <v>549</v>
      </c>
      <c r="G751" s="304"/>
      <c r="H751" s="168"/>
      <c r="I751" s="327"/>
    </row>
    <row r="752" spans="1:10">
      <c r="C752" s="165" t="s">
        <v>550</v>
      </c>
      <c r="D752" s="165"/>
      <c r="E752" s="224"/>
      <c r="F752" s="178" t="s">
        <v>551</v>
      </c>
      <c r="G752" s="304"/>
      <c r="H752" s="168"/>
      <c r="I752" s="327"/>
    </row>
    <row r="753" spans="1:9" ht="25.5">
      <c r="C753" s="165" t="s">
        <v>552</v>
      </c>
      <c r="D753" s="165"/>
      <c r="E753" s="224"/>
      <c r="F753" s="178" t="s">
        <v>1535</v>
      </c>
      <c r="G753" s="304"/>
      <c r="H753" s="168"/>
      <c r="I753" s="327"/>
    </row>
    <row r="754" spans="1:9" ht="25.5">
      <c r="C754" s="165" t="s">
        <v>553</v>
      </c>
      <c r="D754" s="165"/>
      <c r="E754" s="224"/>
      <c r="F754" s="178" t="s">
        <v>1536</v>
      </c>
      <c r="G754" s="304"/>
      <c r="H754" s="168"/>
      <c r="I754" s="327"/>
    </row>
    <row r="755" spans="1:9">
      <c r="C755" s="165" t="s">
        <v>554</v>
      </c>
      <c r="D755" s="165"/>
      <c r="E755" s="224"/>
      <c r="F755" s="178" t="s">
        <v>326</v>
      </c>
      <c r="G755" s="304"/>
      <c r="H755" s="168"/>
      <c r="I755" s="327"/>
    </row>
    <row r="756" spans="1:9" ht="25.5">
      <c r="C756" s="165" t="s">
        <v>555</v>
      </c>
      <c r="D756" s="165"/>
      <c r="E756" s="224"/>
      <c r="F756" s="178" t="s">
        <v>1613</v>
      </c>
      <c r="G756" s="304"/>
      <c r="H756" s="168"/>
      <c r="I756" s="327"/>
    </row>
    <row r="757" spans="1:9" ht="25.5">
      <c r="C757" s="165" t="s">
        <v>556</v>
      </c>
      <c r="D757" s="165"/>
      <c r="E757" s="224"/>
      <c r="F757" s="178" t="s">
        <v>1537</v>
      </c>
      <c r="G757" s="304"/>
      <c r="H757" s="168"/>
      <c r="I757" s="327"/>
    </row>
    <row r="758" spans="1:9">
      <c r="B758" s="159" t="s">
        <v>1376</v>
      </c>
      <c r="C758" s="160"/>
      <c r="D758" s="160"/>
      <c r="E758" s="160"/>
      <c r="F758" s="159"/>
      <c r="G758" s="303"/>
      <c r="H758" s="159"/>
      <c r="I758" s="327"/>
    </row>
    <row r="759" spans="1:9">
      <c r="G759" s="305"/>
      <c r="H759" s="170"/>
      <c r="I759" s="327"/>
    </row>
    <row r="760" spans="1:9">
      <c r="A760" s="152" t="s">
        <v>1413</v>
      </c>
      <c r="B760" s="152"/>
      <c r="C760" s="156"/>
      <c r="D760" s="156"/>
      <c r="E760" s="156"/>
      <c r="F760" s="175"/>
      <c r="G760" s="310"/>
      <c r="H760" s="174"/>
      <c r="I760" s="327"/>
    </row>
    <row r="761" spans="1:9">
      <c r="B761" s="159" t="s">
        <v>313</v>
      </c>
      <c r="C761" s="160"/>
      <c r="D761" s="160"/>
      <c r="E761" s="160"/>
      <c r="F761" s="159"/>
      <c r="G761" s="303"/>
      <c r="H761" s="159"/>
      <c r="I761" s="327"/>
    </row>
    <row r="762" spans="1:9">
      <c r="C762" s="197" t="s">
        <v>1497</v>
      </c>
      <c r="D762" s="200"/>
      <c r="E762" s="200"/>
      <c r="F762" s="200" t="s">
        <v>1596</v>
      </c>
      <c r="G762" s="299">
        <f>SUM(G763:G764)</f>
        <v>0</v>
      </c>
      <c r="H762" s="177">
        <f>SUM(H763:H764)</f>
        <v>0</v>
      </c>
      <c r="I762" s="327"/>
    </row>
    <row r="763" spans="1:9">
      <c r="C763" s="165"/>
      <c r="D763" s="165" t="s">
        <v>1497</v>
      </c>
      <c r="E763" s="224"/>
      <c r="F763" s="178" t="s">
        <v>558</v>
      </c>
      <c r="G763" s="304"/>
      <c r="H763" s="168"/>
      <c r="I763" s="327"/>
    </row>
    <row r="764" spans="1:9">
      <c r="C764" s="165"/>
      <c r="D764" s="165" t="s">
        <v>1497</v>
      </c>
      <c r="E764" s="224" t="s">
        <v>489</v>
      </c>
      <c r="F764" s="178" t="s">
        <v>559</v>
      </c>
      <c r="G764" s="304"/>
      <c r="H764" s="168"/>
      <c r="I764" s="327"/>
    </row>
    <row r="765" spans="1:9">
      <c r="C765" s="165" t="s">
        <v>560</v>
      </c>
      <c r="D765" s="165"/>
      <c r="E765" s="224"/>
      <c r="F765" s="178" t="s">
        <v>1667</v>
      </c>
      <c r="G765" s="304"/>
      <c r="H765" s="168"/>
      <c r="I765" s="327"/>
    </row>
    <row r="766" spans="1:9">
      <c r="C766" s="165" t="s">
        <v>1422</v>
      </c>
      <c r="D766" s="165"/>
      <c r="E766" s="224"/>
      <c r="F766" s="178" t="s">
        <v>194</v>
      </c>
      <c r="G766" s="304"/>
      <c r="H766" s="168"/>
      <c r="I766" s="327"/>
    </row>
    <row r="767" spans="1:9">
      <c r="C767" s="165" t="s">
        <v>1421</v>
      </c>
      <c r="D767" s="165"/>
      <c r="E767" s="224"/>
      <c r="F767" s="178" t="s">
        <v>193</v>
      </c>
      <c r="G767" s="304"/>
      <c r="H767" s="168"/>
      <c r="I767" s="327"/>
    </row>
    <row r="768" spans="1:9">
      <c r="B768" s="159" t="s">
        <v>196</v>
      </c>
      <c r="C768" s="160"/>
      <c r="D768" s="160"/>
      <c r="E768" s="160"/>
      <c r="F768" s="159"/>
      <c r="G768" s="303"/>
      <c r="H768" s="159"/>
      <c r="I768" s="327"/>
    </row>
    <row r="769" spans="1:9">
      <c r="C769" s="165" t="s">
        <v>561</v>
      </c>
      <c r="D769" s="165"/>
      <c r="E769" s="224"/>
      <c r="F769" s="178" t="s">
        <v>217</v>
      </c>
      <c r="G769" s="304"/>
      <c r="H769" s="168"/>
      <c r="I769" s="327"/>
    </row>
    <row r="770" spans="1:9">
      <c r="C770" s="165" t="s">
        <v>562</v>
      </c>
      <c r="D770" s="165"/>
      <c r="E770" s="224"/>
      <c r="F770" s="178" t="s">
        <v>218</v>
      </c>
      <c r="G770" s="304"/>
      <c r="H770" s="168"/>
      <c r="I770" s="327"/>
    </row>
    <row r="771" spans="1:9">
      <c r="C771" s="165" t="s">
        <v>563</v>
      </c>
      <c r="D771" s="165"/>
      <c r="E771" s="224"/>
      <c r="F771" s="178" t="s">
        <v>220</v>
      </c>
      <c r="G771" s="304"/>
      <c r="H771" s="168"/>
      <c r="I771" s="327"/>
    </row>
    <row r="772" spans="1:9">
      <c r="C772" s="165" t="s">
        <v>202</v>
      </c>
      <c r="D772" s="165"/>
      <c r="E772" s="224"/>
      <c r="F772" s="178" t="s">
        <v>1603</v>
      </c>
      <c r="G772" s="304"/>
      <c r="H772" s="168"/>
      <c r="I772" s="327"/>
    </row>
    <row r="773" spans="1:9">
      <c r="B773" s="159" t="s">
        <v>227</v>
      </c>
      <c r="C773" s="160"/>
      <c r="D773" s="160"/>
      <c r="E773" s="160"/>
      <c r="F773" s="159"/>
      <c r="G773" s="303"/>
      <c r="H773" s="159"/>
      <c r="I773" s="327"/>
    </row>
    <row r="774" spans="1:9">
      <c r="C774" s="165" t="s">
        <v>1430</v>
      </c>
      <c r="D774" s="165"/>
      <c r="E774" s="165"/>
      <c r="F774" s="168" t="s">
        <v>317</v>
      </c>
      <c r="G774" s="304"/>
      <c r="H774" s="168"/>
      <c r="I774" s="327"/>
    </row>
    <row r="775" spans="1:9">
      <c r="C775" s="165" t="s">
        <v>1425</v>
      </c>
      <c r="D775" s="165"/>
      <c r="E775" s="165"/>
      <c r="F775" s="168" t="s">
        <v>207</v>
      </c>
      <c r="G775" s="304"/>
      <c r="H775" s="168"/>
      <c r="I775" s="327"/>
    </row>
    <row r="776" spans="1:9">
      <c r="B776" s="159" t="s">
        <v>1376</v>
      </c>
      <c r="C776" s="160"/>
      <c r="D776" s="160"/>
      <c r="E776" s="160"/>
      <c r="F776" s="159"/>
      <c r="G776" s="303"/>
      <c r="H776" s="159"/>
      <c r="I776" s="327"/>
    </row>
    <row r="777" spans="1:9">
      <c r="B777" s="159"/>
      <c r="C777" s="160"/>
      <c r="D777" s="160"/>
      <c r="E777" s="160"/>
      <c r="F777" s="159"/>
      <c r="G777" s="303"/>
      <c r="H777" s="159"/>
      <c r="I777" s="327"/>
    </row>
    <row r="778" spans="1:9">
      <c r="A778" s="152" t="s">
        <v>1414</v>
      </c>
      <c r="B778" s="152"/>
      <c r="C778" s="156"/>
      <c r="D778" s="156"/>
      <c r="E778" s="156"/>
      <c r="F778" s="175"/>
      <c r="G778" s="310"/>
      <c r="H778" s="174"/>
      <c r="I778" s="327"/>
    </row>
    <row r="779" spans="1:9">
      <c r="B779" s="159" t="s">
        <v>313</v>
      </c>
      <c r="C779" s="160"/>
      <c r="D779" s="160"/>
      <c r="E779" s="160"/>
      <c r="F779" s="159"/>
      <c r="G779" s="303"/>
      <c r="H779" s="159"/>
      <c r="I779" s="327"/>
    </row>
    <row r="780" spans="1:9">
      <c r="C780" s="197" t="s">
        <v>1498</v>
      </c>
      <c r="D780" s="200"/>
      <c r="E780" s="200"/>
      <c r="F780" s="200" t="s">
        <v>1686</v>
      </c>
      <c r="G780" s="298">
        <f>SUM(G781:G782)</f>
        <v>0</v>
      </c>
      <c r="H780" s="166">
        <f>SUM(H781:H782)</f>
        <v>0</v>
      </c>
      <c r="I780" s="327"/>
    </row>
    <row r="781" spans="1:9">
      <c r="C781" s="165"/>
      <c r="D781" s="165" t="s">
        <v>1498</v>
      </c>
      <c r="E781" s="224"/>
      <c r="F781" s="178" t="s">
        <v>564</v>
      </c>
      <c r="G781" s="304"/>
      <c r="H781" s="168"/>
      <c r="I781" s="327"/>
    </row>
    <row r="782" spans="1:9">
      <c r="C782" s="165"/>
      <c r="D782" s="165" t="s">
        <v>1498</v>
      </c>
      <c r="E782" s="224" t="s">
        <v>489</v>
      </c>
      <c r="F782" s="178" t="s">
        <v>490</v>
      </c>
      <c r="G782" s="304"/>
      <c r="H782" s="168"/>
      <c r="I782" s="327"/>
    </row>
    <row r="783" spans="1:9">
      <c r="C783" s="165" t="s">
        <v>1499</v>
      </c>
      <c r="D783" s="165"/>
      <c r="E783" s="224"/>
      <c r="F783" s="178" t="s">
        <v>565</v>
      </c>
      <c r="G783" s="304"/>
      <c r="H783" s="168"/>
      <c r="I783" s="327"/>
    </row>
    <row r="784" spans="1:9">
      <c r="C784" s="165" t="s">
        <v>1421</v>
      </c>
      <c r="D784" s="165"/>
      <c r="E784" s="224"/>
      <c r="F784" s="178" t="s">
        <v>193</v>
      </c>
      <c r="G784" s="304"/>
      <c r="H784" s="168"/>
      <c r="I784" s="327"/>
    </row>
    <row r="785" spans="1:10">
      <c r="C785" s="165" t="s">
        <v>1422</v>
      </c>
      <c r="D785" s="165"/>
      <c r="E785" s="224"/>
      <c r="F785" s="178" t="s">
        <v>194</v>
      </c>
      <c r="G785" s="304"/>
      <c r="H785" s="168"/>
      <c r="I785" s="327"/>
    </row>
    <row r="786" spans="1:10">
      <c r="B786" s="159" t="s">
        <v>196</v>
      </c>
      <c r="C786" s="160"/>
      <c r="D786" s="160"/>
      <c r="E786" s="160"/>
      <c r="F786" s="159"/>
      <c r="G786" s="303"/>
      <c r="H786" s="159"/>
      <c r="I786" s="327"/>
    </row>
    <row r="787" spans="1:10" ht="25.5">
      <c r="C787" s="165" t="s">
        <v>1423</v>
      </c>
      <c r="D787" s="165"/>
      <c r="E787" s="224"/>
      <c r="F787" s="178" t="s">
        <v>1669</v>
      </c>
      <c r="G787" s="304"/>
      <c r="H787" s="168"/>
      <c r="I787" s="327"/>
    </row>
    <row r="788" spans="1:10" ht="25.5">
      <c r="C788" s="165" t="s">
        <v>199</v>
      </c>
      <c r="D788" s="165"/>
      <c r="E788" s="224"/>
      <c r="F788" s="178" t="s">
        <v>281</v>
      </c>
      <c r="G788" s="304"/>
      <c r="H788" s="168"/>
      <c r="I788" s="327"/>
    </row>
    <row r="789" spans="1:10">
      <c r="C789" s="165" t="s">
        <v>202</v>
      </c>
      <c r="D789" s="165"/>
      <c r="E789" s="224"/>
      <c r="F789" s="178" t="s">
        <v>1603</v>
      </c>
      <c r="G789" s="304"/>
      <c r="H789" s="168"/>
      <c r="I789" s="327"/>
    </row>
    <row r="790" spans="1:10">
      <c r="C790" s="165" t="s">
        <v>203</v>
      </c>
      <c r="D790" s="165"/>
      <c r="E790" s="224"/>
      <c r="F790" s="178" t="s">
        <v>204</v>
      </c>
      <c r="G790" s="304"/>
      <c r="H790" s="168"/>
      <c r="I790" s="327"/>
    </row>
    <row r="791" spans="1:10">
      <c r="C791" s="204" t="s">
        <v>197</v>
      </c>
      <c r="D791" s="165"/>
      <c r="E791" s="224"/>
      <c r="F791" s="231" t="s">
        <v>198</v>
      </c>
      <c r="G791" s="304"/>
      <c r="H791" s="168"/>
      <c r="I791" s="327"/>
    </row>
    <row r="792" spans="1:10">
      <c r="B792" s="159" t="s">
        <v>1376</v>
      </c>
      <c r="C792" s="160"/>
      <c r="D792" s="160"/>
      <c r="E792" s="160"/>
      <c r="F792" s="159"/>
      <c r="G792" s="303"/>
      <c r="H792" s="159"/>
      <c r="I792" s="327"/>
    </row>
    <row r="793" spans="1:10">
      <c r="B793" s="159"/>
      <c r="C793" s="160"/>
      <c r="D793" s="160"/>
      <c r="E793" s="160"/>
      <c r="F793" s="159"/>
      <c r="G793" s="303"/>
      <c r="H793" s="159"/>
      <c r="I793" s="327"/>
    </row>
    <row r="794" spans="1:10">
      <c r="A794" s="156" t="s">
        <v>1415</v>
      </c>
      <c r="B794" s="156"/>
      <c r="C794" s="156"/>
      <c r="D794" s="156"/>
      <c r="E794" s="156"/>
      <c r="F794" s="175"/>
      <c r="G794" s="310"/>
      <c r="H794" s="174"/>
      <c r="I794" s="327"/>
    </row>
    <row r="795" spans="1:10">
      <c r="B795" s="159" t="s">
        <v>566</v>
      </c>
      <c r="C795" s="160"/>
      <c r="D795" s="160"/>
      <c r="E795" s="160"/>
      <c r="F795" s="159"/>
      <c r="G795" s="303">
        <f>G796+G803+G805+G808+G810</f>
        <v>2800</v>
      </c>
      <c r="H795" s="303">
        <f>H796+H803+H805+H808+H810</f>
        <v>870</v>
      </c>
      <c r="I795" s="327">
        <f t="shared" ref="I795:I832" si="11">H795/G795</f>
        <v>0.31071428571428572</v>
      </c>
    </row>
    <row r="796" spans="1:10">
      <c r="B796" s="159" t="s">
        <v>567</v>
      </c>
      <c r="C796" s="160"/>
      <c r="D796" s="160"/>
      <c r="E796" s="160"/>
      <c r="F796" s="159"/>
      <c r="G796" s="303">
        <f>SUM(G797:G802)</f>
        <v>842</v>
      </c>
      <c r="H796" s="303">
        <f>SUM(H797:H802)</f>
        <v>242</v>
      </c>
      <c r="I796" s="327">
        <f t="shared" si="11"/>
        <v>0.28741092636579574</v>
      </c>
    </row>
    <row r="797" spans="1:10">
      <c r="C797" s="220" t="s">
        <v>568</v>
      </c>
      <c r="D797" s="165"/>
      <c r="E797" s="165"/>
      <c r="F797" s="259" t="s">
        <v>1559</v>
      </c>
      <c r="G797" s="316">
        <v>3</v>
      </c>
      <c r="H797" s="187">
        <v>0</v>
      </c>
      <c r="I797" s="327">
        <f t="shared" si="11"/>
        <v>0</v>
      </c>
      <c r="J797" s="151" t="s">
        <v>1763</v>
      </c>
    </row>
    <row r="798" spans="1:10">
      <c r="C798" s="165" t="s">
        <v>569</v>
      </c>
      <c r="D798" s="165"/>
      <c r="E798" s="165"/>
      <c r="F798" s="259" t="s">
        <v>1688</v>
      </c>
      <c r="G798" s="304">
        <v>144</v>
      </c>
      <c r="H798" s="169">
        <v>27</v>
      </c>
      <c r="I798" s="327">
        <f t="shared" si="11"/>
        <v>0.1875</v>
      </c>
      <c r="J798" s="151" t="s">
        <v>1764</v>
      </c>
    </row>
    <row r="799" spans="1:10" ht="51">
      <c r="C799" s="165" t="s">
        <v>570</v>
      </c>
      <c r="D799" s="165"/>
      <c r="E799" s="165" t="s">
        <v>1528</v>
      </c>
      <c r="F799" s="259" t="s">
        <v>594</v>
      </c>
      <c r="G799" s="304">
        <v>690</v>
      </c>
      <c r="H799" s="169">
        <v>214</v>
      </c>
      <c r="I799" s="327">
        <f t="shared" si="11"/>
        <v>0.31014492753623191</v>
      </c>
      <c r="J799" s="270" t="s">
        <v>571</v>
      </c>
    </row>
    <row r="800" spans="1:10">
      <c r="C800" s="165" t="s">
        <v>1500</v>
      </c>
      <c r="D800" s="165"/>
      <c r="E800" s="165"/>
      <c r="F800" s="189" t="s">
        <v>1616</v>
      </c>
      <c r="G800" s="304">
        <v>5</v>
      </c>
      <c r="H800" s="169">
        <v>1</v>
      </c>
      <c r="I800" s="327">
        <f t="shared" si="11"/>
        <v>0.2</v>
      </c>
    </row>
    <row r="801" spans="2:9">
      <c r="C801" s="165" t="s">
        <v>1501</v>
      </c>
      <c r="D801" s="165"/>
      <c r="E801" s="165"/>
      <c r="F801" s="189" t="s">
        <v>1785</v>
      </c>
      <c r="G801" s="304"/>
      <c r="H801" s="169"/>
      <c r="I801" s="327"/>
    </row>
    <row r="802" spans="2:9">
      <c r="C802" s="165" t="s">
        <v>1502</v>
      </c>
      <c r="D802" s="165"/>
      <c r="E802" s="165"/>
      <c r="F802" s="189" t="s">
        <v>1560</v>
      </c>
      <c r="G802" s="304"/>
      <c r="H802" s="169"/>
      <c r="I802" s="327"/>
    </row>
    <row r="803" spans="2:9">
      <c r="B803" s="159" t="s">
        <v>572</v>
      </c>
      <c r="C803" s="160"/>
      <c r="D803" s="160"/>
      <c r="E803" s="160"/>
      <c r="F803" s="159"/>
      <c r="G803" s="303">
        <f>G804</f>
        <v>570</v>
      </c>
      <c r="H803" s="303">
        <f>H804</f>
        <v>200</v>
      </c>
      <c r="I803" s="327">
        <f t="shared" si="11"/>
        <v>0.35087719298245612</v>
      </c>
    </row>
    <row r="804" spans="2:9">
      <c r="C804" s="165" t="s">
        <v>573</v>
      </c>
      <c r="D804" s="165"/>
      <c r="E804" s="165"/>
      <c r="F804" s="189" t="s">
        <v>574</v>
      </c>
      <c r="G804" s="304">
        <v>570</v>
      </c>
      <c r="H804" s="169">
        <v>200</v>
      </c>
      <c r="I804" s="327">
        <f t="shared" si="11"/>
        <v>0.35087719298245612</v>
      </c>
    </row>
    <row r="805" spans="2:9">
      <c r="B805" s="159" t="s">
        <v>575</v>
      </c>
      <c r="C805" s="160"/>
      <c r="D805" s="160"/>
      <c r="E805" s="160"/>
      <c r="F805" s="159"/>
      <c r="G805" s="303">
        <f>G806+G807</f>
        <v>500</v>
      </c>
      <c r="H805" s="303">
        <f>H806+H807</f>
        <v>145</v>
      </c>
      <c r="I805" s="327">
        <f t="shared" si="11"/>
        <v>0.28999999999999998</v>
      </c>
    </row>
    <row r="806" spans="2:9">
      <c r="C806" s="165" t="s">
        <v>576</v>
      </c>
      <c r="D806" s="165"/>
      <c r="E806" s="165"/>
      <c r="F806" s="259" t="s">
        <v>577</v>
      </c>
      <c r="G806" s="304">
        <v>500</v>
      </c>
      <c r="H806" s="169">
        <v>145</v>
      </c>
      <c r="I806" s="327">
        <f t="shared" si="11"/>
        <v>0.28999999999999998</v>
      </c>
    </row>
    <row r="807" spans="2:9">
      <c r="C807" s="165" t="s">
        <v>578</v>
      </c>
      <c r="D807" s="165"/>
      <c r="E807" s="165"/>
      <c r="F807" s="178" t="s">
        <v>1618</v>
      </c>
      <c r="G807" s="316"/>
      <c r="H807" s="187"/>
      <c r="I807" s="327"/>
    </row>
    <row r="808" spans="2:9">
      <c r="B808" s="159" t="s">
        <v>579</v>
      </c>
      <c r="C808" s="160"/>
      <c r="D808" s="160"/>
      <c r="E808" s="160"/>
      <c r="F808" s="159"/>
      <c r="G808" s="303">
        <f>G809</f>
        <v>45</v>
      </c>
      <c r="H808" s="303">
        <f>H809</f>
        <v>2</v>
      </c>
      <c r="I808" s="327">
        <f t="shared" si="11"/>
        <v>4.4444444444444446E-2</v>
      </c>
    </row>
    <row r="809" spans="2:9">
      <c r="C809" s="165" t="s">
        <v>580</v>
      </c>
      <c r="D809" s="165"/>
      <c r="E809" s="165"/>
      <c r="F809" s="189" t="s">
        <v>581</v>
      </c>
      <c r="G809" s="304">
        <v>45</v>
      </c>
      <c r="H809" s="169">
        <v>2</v>
      </c>
      <c r="I809" s="327">
        <f t="shared" si="11"/>
        <v>4.4444444444444446E-2</v>
      </c>
    </row>
    <row r="810" spans="2:9">
      <c r="B810" s="159" t="s">
        <v>334</v>
      </c>
      <c r="C810" s="160"/>
      <c r="D810" s="160"/>
      <c r="E810" s="160"/>
      <c r="F810" s="159"/>
      <c r="G810" s="303">
        <f>SUM(G811:G816)</f>
        <v>843</v>
      </c>
      <c r="H810" s="303">
        <f>SUM(H811:H816)</f>
        <v>281</v>
      </c>
      <c r="I810" s="327">
        <f t="shared" si="11"/>
        <v>0.33333333333333331</v>
      </c>
    </row>
    <row r="811" spans="2:9">
      <c r="C811" s="220" t="s">
        <v>582</v>
      </c>
      <c r="D811" s="165"/>
      <c r="E811" s="165"/>
      <c r="F811" s="259" t="s">
        <v>583</v>
      </c>
      <c r="G811" s="304">
        <v>390</v>
      </c>
      <c r="H811" s="169">
        <v>121</v>
      </c>
      <c r="I811" s="327">
        <f t="shared" si="11"/>
        <v>0.31025641025641026</v>
      </c>
    </row>
    <row r="812" spans="2:9" ht="25.5">
      <c r="C812" s="220" t="s">
        <v>584</v>
      </c>
      <c r="D812" s="165"/>
      <c r="E812" s="165"/>
      <c r="F812" s="259" t="s">
        <v>585</v>
      </c>
      <c r="G812" s="317">
        <v>390</v>
      </c>
      <c r="H812" s="189">
        <v>141</v>
      </c>
      <c r="I812" s="327">
        <f t="shared" si="11"/>
        <v>0.36153846153846153</v>
      </c>
    </row>
    <row r="813" spans="2:9">
      <c r="C813" s="220" t="s">
        <v>586</v>
      </c>
      <c r="D813" s="165"/>
      <c r="E813" s="165"/>
      <c r="F813" s="259" t="s">
        <v>587</v>
      </c>
      <c r="G813" s="317">
        <v>36</v>
      </c>
      <c r="H813" s="189">
        <v>14</v>
      </c>
      <c r="I813" s="327">
        <f t="shared" si="11"/>
        <v>0.3888888888888889</v>
      </c>
    </row>
    <row r="814" spans="2:9">
      <c r="C814" s="220" t="s">
        <v>588</v>
      </c>
      <c r="D814" s="165"/>
      <c r="E814" s="165"/>
      <c r="F814" s="259" t="s">
        <v>589</v>
      </c>
      <c r="G814" s="317">
        <v>7</v>
      </c>
      <c r="H814" s="189">
        <v>5</v>
      </c>
      <c r="I814" s="327">
        <f t="shared" si="11"/>
        <v>0.7142857142857143</v>
      </c>
    </row>
    <row r="815" spans="2:9">
      <c r="C815" s="220" t="s">
        <v>590</v>
      </c>
      <c r="D815" s="165"/>
      <c r="E815" s="165"/>
      <c r="F815" s="259" t="s">
        <v>1617</v>
      </c>
      <c r="G815" s="317">
        <v>20</v>
      </c>
      <c r="H815" s="189">
        <v>0</v>
      </c>
      <c r="I815" s="327">
        <f t="shared" si="11"/>
        <v>0</v>
      </c>
    </row>
    <row r="816" spans="2:9">
      <c r="C816" s="220" t="s">
        <v>591</v>
      </c>
      <c r="D816" s="165"/>
      <c r="E816" s="165"/>
      <c r="F816" s="259" t="s">
        <v>1551</v>
      </c>
      <c r="G816" s="317"/>
      <c r="H816" s="189"/>
      <c r="I816" s="327"/>
    </row>
    <row r="817" spans="2:9">
      <c r="B817" s="159" t="s">
        <v>592</v>
      </c>
      <c r="C817" s="160"/>
      <c r="D817" s="160"/>
      <c r="E817" s="160"/>
      <c r="F817" s="159"/>
      <c r="G817" s="303">
        <f>G818+G823+G825+G856+G865+G870+G895+G900+G919+G922+G930</f>
        <v>2149</v>
      </c>
      <c r="H817" s="303">
        <f>H818+H823+H825+H856+H865+H870+H895+H900+H919+H922+H930</f>
        <v>519</v>
      </c>
      <c r="I817" s="327">
        <f t="shared" si="11"/>
        <v>0.24150767798976269</v>
      </c>
    </row>
    <row r="818" spans="2:9">
      <c r="B818" s="159" t="s">
        <v>593</v>
      </c>
      <c r="C818" s="160"/>
      <c r="D818" s="160"/>
      <c r="E818" s="160"/>
      <c r="F818" s="159"/>
      <c r="G818" s="303">
        <v>0</v>
      </c>
      <c r="H818" s="159">
        <v>0</v>
      </c>
      <c r="I818" s="327"/>
    </row>
    <row r="819" spans="2:9">
      <c r="C819" s="165" t="s">
        <v>570</v>
      </c>
      <c r="D819" s="165"/>
      <c r="E819" s="165"/>
      <c r="F819" s="259" t="s">
        <v>594</v>
      </c>
      <c r="G819" s="318"/>
      <c r="H819" s="190"/>
      <c r="I819" s="327"/>
    </row>
    <row r="820" spans="2:9">
      <c r="C820" s="165" t="s">
        <v>595</v>
      </c>
      <c r="D820" s="165"/>
      <c r="E820" s="165"/>
      <c r="F820" s="259" t="s">
        <v>596</v>
      </c>
      <c r="G820" s="316"/>
      <c r="H820" s="187"/>
      <c r="I820" s="327"/>
    </row>
    <row r="821" spans="2:9">
      <c r="C821" s="165" t="s">
        <v>597</v>
      </c>
      <c r="D821" s="165"/>
      <c r="E821" s="165"/>
      <c r="F821" s="259" t="s">
        <v>598</v>
      </c>
      <c r="G821" s="304"/>
      <c r="H821" s="169"/>
      <c r="I821" s="327"/>
    </row>
    <row r="822" spans="2:9">
      <c r="C822" s="165" t="s">
        <v>599</v>
      </c>
      <c r="D822" s="165"/>
      <c r="E822" s="165"/>
      <c r="F822" s="259" t="s">
        <v>600</v>
      </c>
      <c r="G822" s="304"/>
      <c r="H822" s="169"/>
      <c r="I822" s="327"/>
    </row>
    <row r="823" spans="2:9">
      <c r="B823" s="159" t="s">
        <v>601</v>
      </c>
      <c r="C823" s="160"/>
      <c r="D823" s="160"/>
      <c r="E823" s="160"/>
      <c r="F823" s="159"/>
      <c r="G823" s="303">
        <v>0</v>
      </c>
      <c r="H823" s="159">
        <v>0</v>
      </c>
      <c r="I823" s="327"/>
    </row>
    <row r="824" spans="2:9">
      <c r="C824" s="221" t="s">
        <v>1421</v>
      </c>
      <c r="D824" s="165"/>
      <c r="E824" s="165"/>
      <c r="F824" s="260" t="s">
        <v>193</v>
      </c>
      <c r="G824" s="316"/>
      <c r="H824" s="187"/>
      <c r="I824" s="327"/>
    </row>
    <row r="825" spans="2:9">
      <c r="B825" s="159" t="s">
        <v>1753</v>
      </c>
      <c r="C825" s="160"/>
      <c r="D825" s="160"/>
      <c r="E825" s="160"/>
      <c r="F825" s="159"/>
      <c r="G825" s="303">
        <f>SUM(G826:G855)</f>
        <v>531</v>
      </c>
      <c r="H825" s="303">
        <f>SUM(H826:H855)</f>
        <v>89</v>
      </c>
      <c r="I825" s="327">
        <f t="shared" si="11"/>
        <v>0.16760828625235405</v>
      </c>
    </row>
    <row r="826" spans="2:9">
      <c r="C826" s="165" t="s">
        <v>602</v>
      </c>
      <c r="D826" s="165"/>
      <c r="E826" s="165"/>
      <c r="F826" s="189" t="s">
        <v>603</v>
      </c>
      <c r="G826" s="316">
        <v>6</v>
      </c>
      <c r="H826" s="187">
        <v>0</v>
      </c>
      <c r="I826" s="327">
        <f t="shared" si="11"/>
        <v>0</v>
      </c>
    </row>
    <row r="827" spans="2:9">
      <c r="C827" s="165" t="s">
        <v>604</v>
      </c>
      <c r="D827" s="165"/>
      <c r="E827" s="165"/>
      <c r="F827" s="259" t="s">
        <v>605</v>
      </c>
      <c r="G827" s="304">
        <v>152</v>
      </c>
      <c r="H827" s="169">
        <v>23</v>
      </c>
      <c r="I827" s="327">
        <f t="shared" si="11"/>
        <v>0.15131578947368421</v>
      </c>
    </row>
    <row r="828" spans="2:9">
      <c r="C828" s="165" t="s">
        <v>606</v>
      </c>
      <c r="D828" s="165"/>
      <c r="E828" s="165"/>
      <c r="F828" s="259" t="s">
        <v>607</v>
      </c>
      <c r="G828" s="304">
        <v>30</v>
      </c>
      <c r="H828" s="169">
        <v>1</v>
      </c>
      <c r="I828" s="327">
        <f t="shared" si="11"/>
        <v>3.3333333333333333E-2</v>
      </c>
    </row>
    <row r="829" spans="2:9">
      <c r="C829" s="165" t="s">
        <v>608</v>
      </c>
      <c r="D829" s="165"/>
      <c r="E829" s="165"/>
      <c r="F829" s="259" t="s">
        <v>609</v>
      </c>
      <c r="G829" s="304"/>
      <c r="H829" s="169"/>
      <c r="I829" s="327"/>
    </row>
    <row r="830" spans="2:9">
      <c r="C830" s="165" t="s">
        <v>610</v>
      </c>
      <c r="D830" s="165"/>
      <c r="E830" s="165"/>
      <c r="F830" s="259" t="s">
        <v>611</v>
      </c>
      <c r="G830" s="304">
        <v>10</v>
      </c>
      <c r="H830" s="169">
        <v>3</v>
      </c>
      <c r="I830" s="327">
        <f t="shared" si="11"/>
        <v>0.3</v>
      </c>
    </row>
    <row r="831" spans="2:9">
      <c r="C831" s="165" t="s">
        <v>612</v>
      </c>
      <c r="D831" s="165"/>
      <c r="E831" s="165"/>
      <c r="F831" s="259" t="s">
        <v>613</v>
      </c>
      <c r="G831" s="304"/>
      <c r="H831" s="169"/>
      <c r="I831" s="327"/>
    </row>
    <row r="832" spans="2:9">
      <c r="C832" s="165" t="s">
        <v>614</v>
      </c>
      <c r="D832" s="165"/>
      <c r="E832" s="165"/>
      <c r="F832" s="259" t="s">
        <v>615</v>
      </c>
      <c r="G832" s="304">
        <v>3</v>
      </c>
      <c r="H832" s="169">
        <v>0</v>
      </c>
      <c r="I832" s="327">
        <f t="shared" si="11"/>
        <v>0</v>
      </c>
    </row>
    <row r="833" spans="3:9">
      <c r="C833" s="165" t="s">
        <v>616</v>
      </c>
      <c r="D833" s="165"/>
      <c r="E833" s="165"/>
      <c r="F833" s="259" t="s">
        <v>617</v>
      </c>
      <c r="G833" s="304"/>
      <c r="H833" s="169"/>
      <c r="I833" s="327"/>
    </row>
    <row r="834" spans="3:9">
      <c r="C834" s="165" t="s">
        <v>618</v>
      </c>
      <c r="D834" s="165"/>
      <c r="E834" s="165"/>
      <c r="F834" s="259" t="s">
        <v>619</v>
      </c>
      <c r="G834" s="304"/>
      <c r="H834" s="169"/>
      <c r="I834" s="327"/>
    </row>
    <row r="835" spans="3:9">
      <c r="C835" s="165" t="s">
        <v>620</v>
      </c>
      <c r="D835" s="165"/>
      <c r="E835" s="165"/>
      <c r="F835" s="259" t="s">
        <v>621</v>
      </c>
      <c r="G835" s="304"/>
      <c r="H835" s="169"/>
      <c r="I835" s="327"/>
    </row>
    <row r="836" spans="3:9">
      <c r="C836" s="165" t="s">
        <v>622</v>
      </c>
      <c r="D836" s="165"/>
      <c r="E836" s="165"/>
      <c r="F836" s="259" t="s">
        <v>623</v>
      </c>
      <c r="G836" s="304"/>
      <c r="H836" s="169"/>
      <c r="I836" s="327"/>
    </row>
    <row r="837" spans="3:9">
      <c r="C837" s="165" t="s">
        <v>624</v>
      </c>
      <c r="D837" s="165"/>
      <c r="E837" s="165"/>
      <c r="F837" s="259" t="s">
        <v>625</v>
      </c>
      <c r="G837" s="304">
        <v>5</v>
      </c>
      <c r="H837" s="169">
        <v>3</v>
      </c>
      <c r="I837" s="327">
        <f t="shared" ref="I837:I900" si="12">H837/G837</f>
        <v>0.6</v>
      </c>
    </row>
    <row r="838" spans="3:9">
      <c r="C838" s="165" t="s">
        <v>626</v>
      </c>
      <c r="D838" s="165"/>
      <c r="E838" s="165"/>
      <c r="F838" s="259" t="s">
        <v>627</v>
      </c>
      <c r="G838" s="304"/>
      <c r="H838" s="169"/>
      <c r="I838" s="327"/>
    </row>
    <row r="839" spans="3:9">
      <c r="C839" s="165" t="s">
        <v>628</v>
      </c>
      <c r="D839" s="165"/>
      <c r="E839" s="165"/>
      <c r="F839" s="259" t="s">
        <v>629</v>
      </c>
      <c r="G839" s="304">
        <v>7</v>
      </c>
      <c r="H839" s="169">
        <v>1</v>
      </c>
      <c r="I839" s="327">
        <f t="shared" si="12"/>
        <v>0.14285714285714285</v>
      </c>
    </row>
    <row r="840" spans="3:9" ht="25.5">
      <c r="C840" s="165" t="s">
        <v>630</v>
      </c>
      <c r="D840" s="165"/>
      <c r="E840" s="165"/>
      <c r="F840" s="259" t="s">
        <v>1689</v>
      </c>
      <c r="G840" s="304"/>
      <c r="H840" s="169"/>
      <c r="I840" s="327"/>
    </row>
    <row r="841" spans="3:9">
      <c r="C841" s="165" t="s">
        <v>631</v>
      </c>
      <c r="D841" s="165"/>
      <c r="E841" s="165"/>
      <c r="F841" s="259" t="s">
        <v>632</v>
      </c>
      <c r="G841" s="304">
        <v>27</v>
      </c>
      <c r="H841" s="169">
        <v>6</v>
      </c>
      <c r="I841" s="327">
        <f t="shared" si="12"/>
        <v>0.22222222222222221</v>
      </c>
    </row>
    <row r="842" spans="3:9">
      <c r="C842" s="165" t="s">
        <v>633</v>
      </c>
      <c r="D842" s="165"/>
      <c r="E842" s="165"/>
      <c r="F842" s="259" t="s">
        <v>634</v>
      </c>
      <c r="G842" s="304">
        <v>10</v>
      </c>
      <c r="H842" s="169">
        <v>1</v>
      </c>
      <c r="I842" s="327">
        <f t="shared" si="12"/>
        <v>0.1</v>
      </c>
    </row>
    <row r="843" spans="3:9">
      <c r="C843" s="165" t="s">
        <v>635</v>
      </c>
      <c r="D843" s="165"/>
      <c r="E843" s="165"/>
      <c r="F843" s="259" t="s">
        <v>636</v>
      </c>
      <c r="G843" s="304">
        <v>80</v>
      </c>
      <c r="H843" s="169">
        <v>14</v>
      </c>
      <c r="I843" s="327">
        <f t="shared" si="12"/>
        <v>0.17499999999999999</v>
      </c>
    </row>
    <row r="844" spans="3:9">
      <c r="C844" s="165" t="s">
        <v>637</v>
      </c>
      <c r="D844" s="165"/>
      <c r="E844" s="165"/>
      <c r="F844" s="259" t="s">
        <v>638</v>
      </c>
      <c r="G844" s="304">
        <v>72</v>
      </c>
      <c r="H844" s="169">
        <v>13</v>
      </c>
      <c r="I844" s="327">
        <f t="shared" si="12"/>
        <v>0.18055555555555555</v>
      </c>
    </row>
    <row r="845" spans="3:9">
      <c r="C845" s="165" t="s">
        <v>639</v>
      </c>
      <c r="D845" s="165"/>
      <c r="E845" s="165"/>
      <c r="F845" s="259" t="s">
        <v>640</v>
      </c>
      <c r="G845" s="304"/>
      <c r="H845" s="169"/>
      <c r="I845" s="327"/>
    </row>
    <row r="846" spans="3:9">
      <c r="C846" s="165" t="s">
        <v>641</v>
      </c>
      <c r="D846" s="165"/>
      <c r="E846" s="165"/>
      <c r="F846" s="259" t="s">
        <v>642</v>
      </c>
      <c r="G846" s="304">
        <v>2</v>
      </c>
      <c r="H846" s="169">
        <v>2</v>
      </c>
      <c r="I846" s="327">
        <f t="shared" si="12"/>
        <v>1</v>
      </c>
    </row>
    <row r="847" spans="3:9">
      <c r="C847" s="165" t="s">
        <v>643</v>
      </c>
      <c r="D847" s="165"/>
      <c r="E847" s="165"/>
      <c r="F847" s="259" t="s">
        <v>644</v>
      </c>
      <c r="G847" s="304"/>
      <c r="H847" s="169"/>
      <c r="I847" s="327"/>
    </row>
    <row r="848" spans="3:9">
      <c r="C848" s="165" t="s">
        <v>645</v>
      </c>
      <c r="D848" s="165"/>
      <c r="E848" s="165"/>
      <c r="F848" s="259" t="s">
        <v>646</v>
      </c>
      <c r="G848" s="304"/>
      <c r="H848" s="169"/>
      <c r="I848" s="327"/>
    </row>
    <row r="849" spans="2:9">
      <c r="C849" s="165" t="s">
        <v>647</v>
      </c>
      <c r="D849" s="165"/>
      <c r="E849" s="165"/>
      <c r="F849" s="259" t="s">
        <v>648</v>
      </c>
      <c r="G849" s="304"/>
      <c r="H849" s="169"/>
      <c r="I849" s="327"/>
    </row>
    <row r="850" spans="2:9">
      <c r="C850" s="165" t="s">
        <v>649</v>
      </c>
      <c r="D850" s="165"/>
      <c r="E850" s="165"/>
      <c r="F850" s="259" t="s">
        <v>650</v>
      </c>
      <c r="G850" s="304">
        <v>2</v>
      </c>
      <c r="H850" s="169">
        <v>1</v>
      </c>
      <c r="I850" s="327">
        <f t="shared" si="12"/>
        <v>0.5</v>
      </c>
    </row>
    <row r="851" spans="2:9">
      <c r="C851" s="165" t="s">
        <v>651</v>
      </c>
      <c r="D851" s="165"/>
      <c r="E851" s="165"/>
      <c r="F851" s="259" t="s">
        <v>652</v>
      </c>
      <c r="G851" s="304">
        <v>90</v>
      </c>
      <c r="H851" s="169">
        <v>12</v>
      </c>
      <c r="I851" s="327">
        <f t="shared" si="12"/>
        <v>0.13333333333333333</v>
      </c>
    </row>
    <row r="852" spans="2:9">
      <c r="C852" s="165" t="s">
        <v>653</v>
      </c>
      <c r="D852" s="165"/>
      <c r="E852" s="165"/>
      <c r="F852" s="259" t="s">
        <v>654</v>
      </c>
      <c r="G852" s="304">
        <v>35</v>
      </c>
      <c r="H852" s="169">
        <v>9</v>
      </c>
      <c r="I852" s="327">
        <f t="shared" si="12"/>
        <v>0.25714285714285712</v>
      </c>
    </row>
    <row r="853" spans="2:9">
      <c r="C853" s="165" t="s">
        <v>655</v>
      </c>
      <c r="D853" s="165"/>
      <c r="E853" s="165"/>
      <c r="F853" s="259" t="s">
        <v>656</v>
      </c>
      <c r="G853" s="304"/>
      <c r="H853" s="169"/>
      <c r="I853" s="327"/>
    </row>
    <row r="854" spans="2:9">
      <c r="C854" s="165" t="s">
        <v>657</v>
      </c>
      <c r="D854" s="165"/>
      <c r="E854" s="165"/>
      <c r="F854" s="259" t="s">
        <v>658</v>
      </c>
      <c r="G854" s="304"/>
      <c r="H854" s="169"/>
      <c r="I854" s="327"/>
    </row>
    <row r="855" spans="2:9">
      <c r="C855" s="165" t="s">
        <v>659</v>
      </c>
      <c r="D855" s="165"/>
      <c r="E855" s="165"/>
      <c r="F855" s="259" t="s">
        <v>660</v>
      </c>
      <c r="G855" s="304"/>
      <c r="H855" s="169"/>
      <c r="I855" s="327"/>
    </row>
    <row r="856" spans="2:9">
      <c r="B856" s="159" t="s">
        <v>661</v>
      </c>
      <c r="C856" s="160"/>
      <c r="D856" s="160"/>
      <c r="E856" s="160"/>
      <c r="F856" s="159"/>
      <c r="G856" s="303">
        <v>0</v>
      </c>
      <c r="H856" s="159">
        <v>0</v>
      </c>
      <c r="I856" s="327"/>
    </row>
    <row r="857" spans="2:9">
      <c r="C857" s="165" t="s">
        <v>662</v>
      </c>
      <c r="D857" s="165"/>
      <c r="E857" s="165"/>
      <c r="F857" s="259" t="s">
        <v>663</v>
      </c>
      <c r="G857" s="304"/>
      <c r="H857" s="169"/>
      <c r="I857" s="327"/>
    </row>
    <row r="858" spans="2:9">
      <c r="C858" s="165" t="s">
        <v>664</v>
      </c>
      <c r="D858" s="165"/>
      <c r="E858" s="165"/>
      <c r="F858" s="259" t="s">
        <v>665</v>
      </c>
      <c r="G858" s="304"/>
      <c r="H858" s="169"/>
      <c r="I858" s="327"/>
    </row>
    <row r="859" spans="2:9">
      <c r="C859" s="165" t="s">
        <v>666</v>
      </c>
      <c r="D859" s="165"/>
      <c r="E859" s="165"/>
      <c r="F859" s="259" t="s">
        <v>667</v>
      </c>
      <c r="G859" s="304"/>
      <c r="H859" s="169"/>
      <c r="I859" s="327"/>
    </row>
    <row r="860" spans="2:9">
      <c r="C860" s="165" t="s">
        <v>668</v>
      </c>
      <c r="D860" s="165"/>
      <c r="E860" s="165"/>
      <c r="F860" s="259" t="s">
        <v>669</v>
      </c>
      <c r="G860" s="304"/>
      <c r="H860" s="169"/>
      <c r="I860" s="327"/>
    </row>
    <row r="861" spans="2:9">
      <c r="C861" s="165" t="s">
        <v>670</v>
      </c>
      <c r="D861" s="165"/>
      <c r="E861" s="165"/>
      <c r="F861" s="259" t="s">
        <v>671</v>
      </c>
      <c r="G861" s="304"/>
      <c r="H861" s="169"/>
      <c r="I861" s="327"/>
    </row>
    <row r="862" spans="2:9">
      <c r="C862" s="165" t="s">
        <v>672</v>
      </c>
      <c r="D862" s="165"/>
      <c r="E862" s="165"/>
      <c r="F862" s="259" t="s">
        <v>673</v>
      </c>
      <c r="G862" s="304"/>
      <c r="H862" s="169"/>
      <c r="I862" s="327"/>
    </row>
    <row r="863" spans="2:9">
      <c r="C863" s="165" t="s">
        <v>674</v>
      </c>
      <c r="D863" s="165"/>
      <c r="E863" s="165"/>
      <c r="F863" s="259" t="s">
        <v>675</v>
      </c>
      <c r="G863" s="304"/>
      <c r="H863" s="169"/>
      <c r="I863" s="327"/>
    </row>
    <row r="864" spans="2:9">
      <c r="C864" s="165" t="s">
        <v>676</v>
      </c>
      <c r="D864" s="165"/>
      <c r="E864" s="165"/>
      <c r="F864" s="259" t="s">
        <v>677</v>
      </c>
      <c r="G864" s="304"/>
      <c r="H864" s="169"/>
      <c r="I864" s="327"/>
    </row>
    <row r="865" spans="2:9">
      <c r="B865" s="159" t="s">
        <v>678</v>
      </c>
      <c r="C865" s="160"/>
      <c r="D865" s="160"/>
      <c r="E865" s="160"/>
      <c r="F865" s="159"/>
      <c r="G865" s="303">
        <f>SUM(G866:G869)</f>
        <v>30</v>
      </c>
      <c r="H865" s="303">
        <f>SUM(H866:H869)</f>
        <v>2</v>
      </c>
      <c r="I865" s="327">
        <f t="shared" si="12"/>
        <v>6.6666666666666666E-2</v>
      </c>
    </row>
    <row r="866" spans="2:9">
      <c r="C866" s="165" t="s">
        <v>679</v>
      </c>
      <c r="D866" s="165"/>
      <c r="E866" s="165"/>
      <c r="F866" s="189" t="s">
        <v>680</v>
      </c>
      <c r="G866" s="304">
        <v>30</v>
      </c>
      <c r="H866" s="169">
        <v>2</v>
      </c>
      <c r="I866" s="327">
        <f t="shared" si="12"/>
        <v>6.6666666666666666E-2</v>
      </c>
    </row>
    <row r="867" spans="2:9">
      <c r="C867" s="165" t="s">
        <v>681</v>
      </c>
      <c r="D867" s="165"/>
      <c r="E867" s="165"/>
      <c r="F867" s="189" t="s">
        <v>682</v>
      </c>
      <c r="G867" s="304"/>
      <c r="H867" s="169"/>
      <c r="I867" s="327"/>
    </row>
    <row r="868" spans="2:9">
      <c r="C868" s="165" t="s">
        <v>683</v>
      </c>
      <c r="D868" s="165"/>
      <c r="E868" s="165"/>
      <c r="F868" s="189" t="s">
        <v>684</v>
      </c>
      <c r="G868" s="304"/>
      <c r="H868" s="169"/>
      <c r="I868" s="327"/>
    </row>
    <row r="869" spans="2:9">
      <c r="C869" s="165" t="s">
        <v>685</v>
      </c>
      <c r="D869" s="165"/>
      <c r="E869" s="165"/>
      <c r="F869" s="189" t="s">
        <v>686</v>
      </c>
      <c r="G869" s="304"/>
      <c r="H869" s="169"/>
      <c r="I869" s="327"/>
    </row>
    <row r="870" spans="2:9">
      <c r="B870" s="159" t="s">
        <v>687</v>
      </c>
      <c r="C870" s="160"/>
      <c r="D870" s="160"/>
      <c r="E870" s="160"/>
      <c r="F870" s="159"/>
      <c r="G870" s="303">
        <f>SUM(G871:G894)</f>
        <v>142</v>
      </c>
      <c r="H870" s="303">
        <f>SUM(H871:H894)</f>
        <v>45</v>
      </c>
      <c r="I870" s="327">
        <f t="shared" si="12"/>
        <v>0.31690140845070425</v>
      </c>
    </row>
    <row r="871" spans="2:9">
      <c r="C871" s="165" t="s">
        <v>688</v>
      </c>
      <c r="D871" s="165"/>
      <c r="E871" s="165"/>
      <c r="F871" s="259" t="s">
        <v>689</v>
      </c>
      <c r="G871" s="304">
        <v>135</v>
      </c>
      <c r="H871" s="169">
        <v>45</v>
      </c>
      <c r="I871" s="327">
        <f t="shared" si="12"/>
        <v>0.33333333333333331</v>
      </c>
    </row>
    <row r="872" spans="2:9">
      <c r="C872" s="165" t="s">
        <v>690</v>
      </c>
      <c r="D872" s="165"/>
      <c r="E872" s="165"/>
      <c r="F872" s="259" t="s">
        <v>691</v>
      </c>
      <c r="G872" s="304"/>
      <c r="H872" s="169"/>
      <c r="I872" s="327"/>
    </row>
    <row r="873" spans="2:9">
      <c r="C873" s="165" t="s">
        <v>692</v>
      </c>
      <c r="D873" s="165"/>
      <c r="E873" s="165"/>
      <c r="F873" s="259" t="s">
        <v>1691</v>
      </c>
      <c r="G873" s="304"/>
      <c r="H873" s="169"/>
      <c r="I873" s="327"/>
    </row>
    <row r="874" spans="2:9">
      <c r="C874" s="165" t="s">
        <v>693</v>
      </c>
      <c r="D874" s="165"/>
      <c r="E874" s="165"/>
      <c r="F874" s="259" t="s">
        <v>1692</v>
      </c>
      <c r="G874" s="304"/>
      <c r="H874" s="169"/>
      <c r="I874" s="327"/>
    </row>
    <row r="875" spans="2:9">
      <c r="C875" s="165" t="s">
        <v>694</v>
      </c>
      <c r="D875" s="165"/>
      <c r="E875" s="165"/>
      <c r="F875" s="259" t="s">
        <v>1693</v>
      </c>
      <c r="G875" s="304"/>
      <c r="H875" s="169"/>
      <c r="I875" s="327"/>
    </row>
    <row r="876" spans="2:9">
      <c r="C876" s="165" t="s">
        <v>695</v>
      </c>
      <c r="D876" s="165"/>
      <c r="E876" s="165"/>
      <c r="F876" s="259" t="s">
        <v>1694</v>
      </c>
      <c r="G876" s="304"/>
      <c r="H876" s="169"/>
      <c r="I876" s="327"/>
    </row>
    <row r="877" spans="2:9">
      <c r="C877" s="165" t="s">
        <v>696</v>
      </c>
      <c r="D877" s="165"/>
      <c r="E877" s="165"/>
      <c r="F877" s="259" t="s">
        <v>1561</v>
      </c>
      <c r="G877" s="304"/>
      <c r="H877" s="169"/>
      <c r="I877" s="327"/>
    </row>
    <row r="878" spans="2:9">
      <c r="C878" s="165" t="s">
        <v>697</v>
      </c>
      <c r="D878" s="165"/>
      <c r="E878" s="165"/>
      <c r="F878" s="259" t="s">
        <v>1619</v>
      </c>
      <c r="G878" s="304">
        <v>3</v>
      </c>
      <c r="H878" s="169">
        <v>0</v>
      </c>
      <c r="I878" s="327">
        <f t="shared" si="12"/>
        <v>0</v>
      </c>
    </row>
    <row r="879" spans="2:9">
      <c r="C879" s="165" t="s">
        <v>698</v>
      </c>
      <c r="D879" s="165"/>
      <c r="E879" s="165"/>
      <c r="F879" s="259" t="s">
        <v>699</v>
      </c>
      <c r="G879" s="304"/>
      <c r="H879" s="169"/>
      <c r="I879" s="327"/>
    </row>
    <row r="880" spans="2:9">
      <c r="C880" s="165" t="s">
        <v>700</v>
      </c>
      <c r="D880" s="165"/>
      <c r="E880" s="165"/>
      <c r="F880" s="259" t="s">
        <v>701</v>
      </c>
      <c r="G880" s="304">
        <v>4</v>
      </c>
      <c r="H880" s="169">
        <v>0</v>
      </c>
      <c r="I880" s="327">
        <f t="shared" si="12"/>
        <v>0</v>
      </c>
    </row>
    <row r="881" spans="2:9">
      <c r="C881" s="165" t="s">
        <v>702</v>
      </c>
      <c r="D881" s="165"/>
      <c r="E881" s="165"/>
      <c r="F881" s="259" t="s">
        <v>703</v>
      </c>
      <c r="G881" s="304"/>
      <c r="H881" s="169"/>
      <c r="I881" s="327"/>
    </row>
    <row r="882" spans="2:9">
      <c r="C882" s="165" t="s">
        <v>704</v>
      </c>
      <c r="D882" s="165"/>
      <c r="E882" s="165"/>
      <c r="F882" s="259" t="s">
        <v>705</v>
      </c>
      <c r="G882" s="304"/>
      <c r="H882" s="169"/>
      <c r="I882" s="327"/>
    </row>
    <row r="883" spans="2:9">
      <c r="C883" s="165" t="s">
        <v>706</v>
      </c>
      <c r="D883" s="165"/>
      <c r="E883" s="165"/>
      <c r="F883" s="259" t="s">
        <v>1620</v>
      </c>
      <c r="G883" s="304"/>
      <c r="H883" s="169"/>
      <c r="I883" s="327"/>
    </row>
    <row r="884" spans="2:9">
      <c r="C884" s="165" t="s">
        <v>707</v>
      </c>
      <c r="D884" s="165"/>
      <c r="E884" s="165"/>
      <c r="F884" s="259" t="s">
        <v>708</v>
      </c>
      <c r="G884" s="304"/>
      <c r="H884" s="169"/>
      <c r="I884" s="327"/>
    </row>
    <row r="885" spans="2:9">
      <c r="C885" s="165" t="s">
        <v>709</v>
      </c>
      <c r="D885" s="165"/>
      <c r="E885" s="165"/>
      <c r="F885" s="259" t="s">
        <v>710</v>
      </c>
      <c r="G885" s="304"/>
      <c r="H885" s="169"/>
      <c r="I885" s="327"/>
    </row>
    <row r="886" spans="2:9">
      <c r="C886" s="165" t="s">
        <v>711</v>
      </c>
      <c r="D886" s="165"/>
      <c r="E886" s="165"/>
      <c r="F886" s="259" t="s">
        <v>712</v>
      </c>
      <c r="G886" s="304"/>
      <c r="H886" s="169"/>
      <c r="I886" s="327"/>
    </row>
    <row r="887" spans="2:9">
      <c r="C887" s="165" t="s">
        <v>713</v>
      </c>
      <c r="D887" s="165"/>
      <c r="E887" s="165"/>
      <c r="F887" s="259" t="s">
        <v>714</v>
      </c>
      <c r="G887" s="304"/>
      <c r="H887" s="169"/>
      <c r="I887" s="327"/>
    </row>
    <row r="888" spans="2:9">
      <c r="C888" s="165" t="s">
        <v>715</v>
      </c>
      <c r="D888" s="165"/>
      <c r="E888" s="165"/>
      <c r="F888" s="259" t="s">
        <v>1697</v>
      </c>
      <c r="G888" s="304"/>
      <c r="H888" s="169"/>
      <c r="I888" s="327"/>
    </row>
    <row r="889" spans="2:9">
      <c r="C889" s="165" t="s">
        <v>716</v>
      </c>
      <c r="D889" s="165"/>
      <c r="E889" s="165"/>
      <c r="F889" s="259" t="s">
        <v>1621</v>
      </c>
      <c r="G889" s="304"/>
      <c r="H889" s="169"/>
      <c r="I889" s="327"/>
    </row>
    <row r="890" spans="2:9">
      <c r="C890" s="165" t="s">
        <v>717</v>
      </c>
      <c r="D890" s="165"/>
      <c r="E890" s="165"/>
      <c r="F890" s="259" t="s">
        <v>1661</v>
      </c>
      <c r="G890" s="304"/>
      <c r="H890" s="169"/>
      <c r="I890" s="327"/>
    </row>
    <row r="891" spans="2:9">
      <c r="C891" s="165" t="s">
        <v>718</v>
      </c>
      <c r="D891" s="165"/>
      <c r="E891" s="165"/>
      <c r="F891" s="259" t="s">
        <v>1662</v>
      </c>
      <c r="G891" s="304"/>
      <c r="H891" s="169"/>
      <c r="I891" s="327"/>
    </row>
    <row r="892" spans="2:9">
      <c r="C892" s="165" t="s">
        <v>719</v>
      </c>
      <c r="D892" s="165"/>
      <c r="E892" s="165"/>
      <c r="F892" s="259" t="s">
        <v>720</v>
      </c>
      <c r="G892" s="304"/>
      <c r="H892" s="169"/>
      <c r="I892" s="327"/>
    </row>
    <row r="893" spans="2:9">
      <c r="C893" s="165" t="s">
        <v>721</v>
      </c>
      <c r="D893" s="165"/>
      <c r="E893" s="165"/>
      <c r="F893" s="259" t="s">
        <v>1622</v>
      </c>
      <c r="G893" s="304"/>
      <c r="H893" s="169"/>
      <c r="I893" s="327"/>
    </row>
    <row r="894" spans="2:9">
      <c r="C894" s="165" t="s">
        <v>722</v>
      </c>
      <c r="D894" s="165"/>
      <c r="E894" s="165"/>
      <c r="F894" s="259" t="s">
        <v>1623</v>
      </c>
      <c r="G894" s="319"/>
      <c r="H894" s="191"/>
      <c r="I894" s="327"/>
    </row>
    <row r="895" spans="2:9">
      <c r="B895" s="159" t="s">
        <v>723</v>
      </c>
      <c r="C895" s="160"/>
      <c r="D895" s="160"/>
      <c r="E895" s="160"/>
      <c r="F895" s="159"/>
      <c r="G895" s="303">
        <f>SUM(G896:G899)</f>
        <v>190</v>
      </c>
      <c r="H895" s="303">
        <f>SUM(H896:H899)</f>
        <v>61</v>
      </c>
      <c r="I895" s="327">
        <f t="shared" si="12"/>
        <v>0.32105263157894737</v>
      </c>
    </row>
    <row r="896" spans="2:9">
      <c r="C896" s="165" t="s">
        <v>724</v>
      </c>
      <c r="D896" s="165"/>
      <c r="E896" s="165"/>
      <c r="F896" s="189" t="s">
        <v>725</v>
      </c>
      <c r="G896" s="304">
        <v>110</v>
      </c>
      <c r="H896" s="169">
        <v>27</v>
      </c>
      <c r="I896" s="327">
        <f t="shared" si="12"/>
        <v>0.24545454545454545</v>
      </c>
    </row>
    <row r="897" spans="2:9">
      <c r="C897" s="165" t="s">
        <v>726</v>
      </c>
      <c r="D897" s="165"/>
      <c r="E897" s="165"/>
      <c r="F897" s="189" t="s">
        <v>727</v>
      </c>
      <c r="G897" s="304">
        <v>80</v>
      </c>
      <c r="H897" s="169">
        <v>34</v>
      </c>
      <c r="I897" s="327">
        <f t="shared" si="12"/>
        <v>0.42499999999999999</v>
      </c>
    </row>
    <row r="898" spans="2:9">
      <c r="C898" s="188" t="s">
        <v>1503</v>
      </c>
      <c r="D898" s="165"/>
      <c r="E898" s="165"/>
      <c r="F898" s="183" t="s">
        <v>1332</v>
      </c>
      <c r="G898" s="304">
        <v>0</v>
      </c>
      <c r="H898" s="169">
        <v>0</v>
      </c>
      <c r="I898" s="327"/>
    </row>
    <row r="899" spans="2:9">
      <c r="C899" s="188" t="s">
        <v>1504</v>
      </c>
      <c r="D899" s="165"/>
      <c r="E899" s="165"/>
      <c r="F899" s="183" t="s">
        <v>1665</v>
      </c>
      <c r="G899" s="304"/>
      <c r="H899" s="169"/>
      <c r="I899" s="327"/>
    </row>
    <row r="900" spans="2:9">
      <c r="B900" s="159" t="s">
        <v>728</v>
      </c>
      <c r="C900" s="160"/>
      <c r="D900" s="160"/>
      <c r="E900" s="160"/>
      <c r="F900" s="159"/>
      <c r="G900" s="303">
        <f>SUM(G901:G918)</f>
        <v>1137</v>
      </c>
      <c r="H900" s="303">
        <f>SUM(H901:H918)</f>
        <v>299</v>
      </c>
      <c r="I900" s="327">
        <f t="shared" si="12"/>
        <v>0.26297273526824977</v>
      </c>
    </row>
    <row r="901" spans="2:9">
      <c r="C901" s="165" t="s">
        <v>729</v>
      </c>
      <c r="D901" s="165"/>
      <c r="E901" s="165"/>
      <c r="F901" s="189" t="s">
        <v>730</v>
      </c>
      <c r="G901" s="304"/>
      <c r="H901" s="169"/>
      <c r="I901" s="327"/>
    </row>
    <row r="902" spans="2:9">
      <c r="C902" s="165" t="s">
        <v>731</v>
      </c>
      <c r="D902" s="165"/>
      <c r="E902" s="165"/>
      <c r="F902" s="259" t="s">
        <v>732</v>
      </c>
      <c r="G902" s="304">
        <v>890</v>
      </c>
      <c r="H902" s="169">
        <v>251</v>
      </c>
      <c r="I902" s="327">
        <f t="shared" ref="I902:I952" si="13">H902/G902</f>
        <v>0.28202247191011237</v>
      </c>
    </row>
    <row r="903" spans="2:9">
      <c r="C903" s="165" t="s">
        <v>733</v>
      </c>
      <c r="D903" s="165"/>
      <c r="E903" s="165"/>
      <c r="F903" s="189" t="s">
        <v>734</v>
      </c>
      <c r="G903" s="304">
        <v>220</v>
      </c>
      <c r="H903" s="169">
        <v>42</v>
      </c>
      <c r="I903" s="327">
        <f t="shared" si="13"/>
        <v>0.19090909090909092</v>
      </c>
    </row>
    <row r="904" spans="2:9">
      <c r="C904" s="165" t="s">
        <v>735</v>
      </c>
      <c r="D904" s="165"/>
      <c r="E904" s="165"/>
      <c r="F904" s="189" t="s">
        <v>736</v>
      </c>
      <c r="G904" s="304">
        <v>7</v>
      </c>
      <c r="H904" s="169">
        <v>1</v>
      </c>
      <c r="I904" s="327">
        <f t="shared" si="13"/>
        <v>0.14285714285714285</v>
      </c>
    </row>
    <row r="905" spans="2:9">
      <c r="C905" s="165" t="s">
        <v>737</v>
      </c>
      <c r="D905" s="165"/>
      <c r="E905" s="165"/>
      <c r="F905" s="189" t="s">
        <v>738</v>
      </c>
      <c r="G905" s="304">
        <v>18</v>
      </c>
      <c r="H905" s="169">
        <v>5</v>
      </c>
      <c r="I905" s="327">
        <f t="shared" si="13"/>
        <v>0.27777777777777779</v>
      </c>
    </row>
    <row r="906" spans="2:9">
      <c r="C906" s="165" t="s">
        <v>739</v>
      </c>
      <c r="D906" s="165"/>
      <c r="E906" s="165"/>
      <c r="F906" s="189" t="s">
        <v>740</v>
      </c>
      <c r="G906" s="304"/>
      <c r="H906" s="169"/>
      <c r="I906" s="327"/>
    </row>
    <row r="907" spans="2:9">
      <c r="C907" s="165" t="s">
        <v>741</v>
      </c>
      <c r="D907" s="165"/>
      <c r="E907" s="165"/>
      <c r="F907" s="189" t="s">
        <v>1690</v>
      </c>
      <c r="G907" s="304"/>
      <c r="H907" s="169"/>
      <c r="I907" s="327"/>
    </row>
    <row r="908" spans="2:9">
      <c r="C908" s="165" t="s">
        <v>742</v>
      </c>
      <c r="D908" s="165"/>
      <c r="E908" s="165"/>
      <c r="F908" s="189" t="s">
        <v>743</v>
      </c>
      <c r="G908" s="304"/>
      <c r="H908" s="169"/>
      <c r="I908" s="327"/>
    </row>
    <row r="909" spans="2:9">
      <c r="C909" s="165" t="s">
        <v>744</v>
      </c>
      <c r="D909" s="165"/>
      <c r="E909" s="165"/>
      <c r="F909" s="189" t="s">
        <v>745</v>
      </c>
      <c r="G909" s="304">
        <v>2</v>
      </c>
      <c r="H909" s="169">
        <v>0</v>
      </c>
      <c r="I909" s="327">
        <f t="shared" si="13"/>
        <v>0</v>
      </c>
    </row>
    <row r="910" spans="2:9">
      <c r="C910" s="165" t="s">
        <v>746</v>
      </c>
      <c r="D910" s="165"/>
      <c r="E910" s="165"/>
      <c r="F910" s="189" t="s">
        <v>1695</v>
      </c>
      <c r="G910" s="304"/>
      <c r="H910" s="169"/>
      <c r="I910" s="327"/>
    </row>
    <row r="911" spans="2:9">
      <c r="C911" s="165" t="s">
        <v>747</v>
      </c>
      <c r="D911" s="165"/>
      <c r="E911" s="165"/>
      <c r="F911" s="189" t="s">
        <v>748</v>
      </c>
      <c r="G911" s="304"/>
      <c r="H911" s="169"/>
      <c r="I911" s="327"/>
    </row>
    <row r="912" spans="2:9">
      <c r="C912" s="165" t="s">
        <v>749</v>
      </c>
      <c r="D912" s="165"/>
      <c r="E912" s="165"/>
      <c r="F912" s="189" t="s">
        <v>1696</v>
      </c>
      <c r="G912" s="304"/>
      <c r="H912" s="169"/>
      <c r="I912" s="327"/>
    </row>
    <row r="913" spans="2:9">
      <c r="C913" s="165" t="s">
        <v>750</v>
      </c>
      <c r="D913" s="165"/>
      <c r="E913" s="165"/>
      <c r="F913" s="189" t="s">
        <v>751</v>
      </c>
      <c r="G913" s="304"/>
      <c r="H913" s="169"/>
      <c r="I913" s="327"/>
    </row>
    <row r="914" spans="2:9">
      <c r="C914" s="165" t="s">
        <v>752</v>
      </c>
      <c r="D914" s="165"/>
      <c r="E914" s="165"/>
      <c r="F914" s="189" t="s">
        <v>753</v>
      </c>
      <c r="G914" s="304"/>
      <c r="H914" s="169"/>
      <c r="I914" s="327"/>
    </row>
    <row r="915" spans="2:9">
      <c r="C915" s="165" t="s">
        <v>1505</v>
      </c>
      <c r="D915" s="165"/>
      <c r="E915" s="165"/>
      <c r="F915" s="189" t="s">
        <v>754</v>
      </c>
      <c r="G915" s="304"/>
      <c r="H915" s="169"/>
      <c r="I915" s="327"/>
    </row>
    <row r="916" spans="2:9">
      <c r="C916" s="165" t="s">
        <v>755</v>
      </c>
      <c r="D916" s="165"/>
      <c r="E916" s="165"/>
      <c r="F916" s="189" t="s">
        <v>756</v>
      </c>
      <c r="G916" s="304"/>
      <c r="H916" s="169"/>
      <c r="I916" s="327"/>
    </row>
    <row r="917" spans="2:9">
      <c r="C917" s="188" t="s">
        <v>1506</v>
      </c>
      <c r="D917" s="165"/>
      <c r="E917" s="165"/>
      <c r="F917" s="261" t="s">
        <v>1323</v>
      </c>
      <c r="G917" s="304"/>
      <c r="H917" s="169"/>
      <c r="I917" s="327"/>
    </row>
    <row r="918" spans="2:9">
      <c r="C918" s="188" t="s">
        <v>1507</v>
      </c>
      <c r="D918" s="165"/>
      <c r="E918" s="165"/>
      <c r="F918" s="261" t="s">
        <v>1324</v>
      </c>
      <c r="G918" s="304"/>
      <c r="H918" s="169"/>
      <c r="I918" s="327"/>
    </row>
    <row r="919" spans="2:9">
      <c r="B919" s="159" t="s">
        <v>757</v>
      </c>
      <c r="C919" s="160"/>
      <c r="D919" s="160"/>
      <c r="E919" s="160"/>
      <c r="F919" s="159"/>
      <c r="G919" s="303">
        <f>SUM(G920:G921)</f>
        <v>2</v>
      </c>
      <c r="H919" s="303">
        <f>SUM(H920:H921)</f>
        <v>1</v>
      </c>
      <c r="I919" s="327">
        <f t="shared" si="13"/>
        <v>0.5</v>
      </c>
    </row>
    <row r="920" spans="2:9">
      <c r="C920" s="165" t="s">
        <v>758</v>
      </c>
      <c r="D920" s="165"/>
      <c r="E920" s="165"/>
      <c r="F920" s="259" t="s">
        <v>759</v>
      </c>
      <c r="G920" s="304"/>
      <c r="H920" s="169"/>
      <c r="I920" s="327"/>
    </row>
    <row r="921" spans="2:9">
      <c r="C921" s="165" t="s">
        <v>760</v>
      </c>
      <c r="D921" s="165"/>
      <c r="E921" s="165"/>
      <c r="F921" s="259" t="s">
        <v>761</v>
      </c>
      <c r="G921" s="304">
        <v>2</v>
      </c>
      <c r="H921" s="169">
        <v>1</v>
      </c>
      <c r="I921" s="327">
        <f t="shared" si="13"/>
        <v>0.5</v>
      </c>
    </row>
    <row r="922" spans="2:9">
      <c r="B922" s="159" t="s">
        <v>762</v>
      </c>
      <c r="C922" s="160"/>
      <c r="D922" s="160"/>
      <c r="E922" s="160"/>
      <c r="F922" s="159"/>
      <c r="G922" s="303">
        <f>SUM(G923:G929)</f>
        <v>117</v>
      </c>
      <c r="H922" s="303">
        <f>SUM(H923:H929)</f>
        <v>22</v>
      </c>
      <c r="I922" s="327">
        <f t="shared" si="13"/>
        <v>0.18803418803418803</v>
      </c>
    </row>
    <row r="923" spans="2:9">
      <c r="C923" s="165" t="s">
        <v>763</v>
      </c>
      <c r="D923" s="165"/>
      <c r="E923" s="165"/>
      <c r="F923" s="189" t="s">
        <v>764</v>
      </c>
      <c r="G923" s="304">
        <v>17</v>
      </c>
      <c r="H923" s="169">
        <v>1</v>
      </c>
      <c r="I923" s="327">
        <f t="shared" si="13"/>
        <v>5.8823529411764705E-2</v>
      </c>
    </row>
    <row r="924" spans="2:9">
      <c r="C924" s="165" t="s">
        <v>765</v>
      </c>
      <c r="D924" s="165"/>
      <c r="E924" s="165"/>
      <c r="F924" s="189" t="s">
        <v>766</v>
      </c>
      <c r="G924" s="304">
        <v>100</v>
      </c>
      <c r="H924" s="169">
        <v>21</v>
      </c>
      <c r="I924" s="327">
        <f t="shared" si="13"/>
        <v>0.21</v>
      </c>
    </row>
    <row r="925" spans="2:9">
      <c r="C925" s="165" t="s">
        <v>767</v>
      </c>
      <c r="D925" s="165"/>
      <c r="E925" s="165"/>
      <c r="F925" s="189" t="s">
        <v>768</v>
      </c>
      <c r="G925" s="304"/>
      <c r="H925" s="169"/>
      <c r="I925" s="327"/>
    </row>
    <row r="926" spans="2:9">
      <c r="C926" s="165" t="s">
        <v>769</v>
      </c>
      <c r="D926" s="165"/>
      <c r="E926" s="165"/>
      <c r="F926" s="189" t="s">
        <v>770</v>
      </c>
      <c r="G926" s="304"/>
      <c r="H926" s="169"/>
      <c r="I926" s="327"/>
    </row>
    <row r="927" spans="2:9">
      <c r="C927" s="165" t="s">
        <v>771</v>
      </c>
      <c r="D927" s="165"/>
      <c r="E927" s="165"/>
      <c r="F927" s="189" t="s">
        <v>772</v>
      </c>
      <c r="G927" s="304"/>
      <c r="H927" s="169"/>
      <c r="I927" s="327"/>
    </row>
    <row r="928" spans="2:9">
      <c r="C928" s="165" t="s">
        <v>773</v>
      </c>
      <c r="D928" s="165"/>
      <c r="E928" s="165"/>
      <c r="F928" s="189" t="s">
        <v>1597</v>
      </c>
      <c r="G928" s="304"/>
      <c r="H928" s="169"/>
      <c r="I928" s="327"/>
    </row>
    <row r="929" spans="2:9">
      <c r="C929" s="165" t="s">
        <v>774</v>
      </c>
      <c r="D929" s="165"/>
      <c r="E929" s="165"/>
      <c r="F929" s="189" t="s">
        <v>775</v>
      </c>
      <c r="G929" s="304"/>
      <c r="H929" s="169"/>
      <c r="I929" s="327"/>
    </row>
    <row r="930" spans="2:9">
      <c r="B930" s="159" t="s">
        <v>1333</v>
      </c>
      <c r="C930" s="160"/>
      <c r="D930" s="160"/>
      <c r="E930" s="160"/>
      <c r="F930" s="159"/>
      <c r="G930" s="303">
        <v>0</v>
      </c>
      <c r="H930" s="159">
        <v>0</v>
      </c>
      <c r="I930" s="327"/>
    </row>
    <row r="931" spans="2:9">
      <c r="C931" s="188" t="s">
        <v>1508</v>
      </c>
      <c r="D931" s="165"/>
      <c r="E931" s="165"/>
      <c r="F931" s="183" t="s">
        <v>1565</v>
      </c>
      <c r="G931" s="304"/>
      <c r="H931" s="169"/>
      <c r="I931" s="327"/>
    </row>
    <row r="932" spans="2:9">
      <c r="C932" s="165" t="s">
        <v>1509</v>
      </c>
      <c r="D932" s="165"/>
      <c r="E932" s="165"/>
      <c r="F932" s="183" t="s">
        <v>1319</v>
      </c>
      <c r="G932" s="304"/>
      <c r="H932" s="169"/>
      <c r="I932" s="327"/>
    </row>
    <row r="933" spans="2:9">
      <c r="C933" s="188" t="s">
        <v>1510</v>
      </c>
      <c r="D933" s="165"/>
      <c r="E933" s="165"/>
      <c r="F933" s="183" t="s">
        <v>1566</v>
      </c>
      <c r="G933" s="304"/>
      <c r="H933" s="169"/>
      <c r="I933" s="327"/>
    </row>
    <row r="934" spans="2:9">
      <c r="C934" s="165" t="s">
        <v>1542</v>
      </c>
      <c r="D934" s="165"/>
      <c r="E934" s="165"/>
      <c r="F934" s="183" t="s">
        <v>1320</v>
      </c>
      <c r="G934" s="304"/>
      <c r="H934" s="169"/>
      <c r="I934" s="327"/>
    </row>
    <row r="935" spans="2:9">
      <c r="C935" s="188" t="s">
        <v>1511</v>
      </c>
      <c r="D935" s="165"/>
      <c r="E935" s="165"/>
      <c r="F935" s="183" t="s">
        <v>1321</v>
      </c>
      <c r="G935" s="304"/>
      <c r="H935" s="169"/>
      <c r="I935" s="327"/>
    </row>
    <row r="936" spans="2:9">
      <c r="C936" s="188" t="s">
        <v>1512</v>
      </c>
      <c r="D936" s="165"/>
      <c r="E936" s="165"/>
      <c r="F936" s="261" t="s">
        <v>1325</v>
      </c>
      <c r="G936" s="304"/>
      <c r="H936" s="169"/>
      <c r="I936" s="327"/>
    </row>
    <row r="937" spans="2:9">
      <c r="C937" s="188" t="s">
        <v>1513</v>
      </c>
      <c r="D937" s="165"/>
      <c r="E937" s="165"/>
      <c r="F937" s="261" t="s">
        <v>1663</v>
      </c>
      <c r="G937" s="304"/>
      <c r="H937" s="169"/>
      <c r="I937" s="327"/>
    </row>
    <row r="938" spans="2:9">
      <c r="C938" s="188" t="s">
        <v>1514</v>
      </c>
      <c r="D938" s="165"/>
      <c r="E938" s="165"/>
      <c r="F938" s="169" t="s">
        <v>1322</v>
      </c>
      <c r="G938" s="304"/>
      <c r="H938" s="169"/>
      <c r="I938" s="327"/>
    </row>
    <row r="939" spans="2:9">
      <c r="C939" s="188" t="s">
        <v>1515</v>
      </c>
      <c r="D939" s="165"/>
      <c r="E939" s="165"/>
      <c r="F939" s="169" t="s">
        <v>1326</v>
      </c>
      <c r="G939" s="304"/>
      <c r="H939" s="169"/>
      <c r="I939" s="327"/>
    </row>
    <row r="940" spans="2:9">
      <c r="C940" s="188" t="s">
        <v>1516</v>
      </c>
      <c r="D940" s="165"/>
      <c r="E940" s="165"/>
      <c r="F940" s="183" t="s">
        <v>1624</v>
      </c>
      <c r="G940" s="304"/>
      <c r="H940" s="169"/>
      <c r="I940" s="327"/>
    </row>
    <row r="941" spans="2:9" ht="25.5">
      <c r="C941" s="188" t="s">
        <v>1517</v>
      </c>
      <c r="D941" s="165"/>
      <c r="E941" s="165"/>
      <c r="F941" s="183" t="s">
        <v>1739</v>
      </c>
      <c r="G941" s="304"/>
      <c r="H941" s="169"/>
      <c r="I941" s="327"/>
    </row>
    <row r="942" spans="2:9">
      <c r="C942" s="188" t="s">
        <v>1518</v>
      </c>
      <c r="D942" s="165"/>
      <c r="E942" s="165"/>
      <c r="F942" s="183" t="s">
        <v>1327</v>
      </c>
      <c r="G942" s="304"/>
      <c r="H942" s="169"/>
      <c r="I942" s="327"/>
    </row>
    <row r="943" spans="2:9">
      <c r="C943" s="188" t="s">
        <v>1519</v>
      </c>
      <c r="D943" s="165"/>
      <c r="E943" s="165"/>
      <c r="F943" s="183" t="s">
        <v>1328</v>
      </c>
      <c r="G943" s="304"/>
      <c r="H943" s="169"/>
      <c r="I943" s="327"/>
    </row>
    <row r="944" spans="2:9">
      <c r="C944" s="188" t="s">
        <v>1520</v>
      </c>
      <c r="D944" s="165"/>
      <c r="E944" s="165"/>
      <c r="F944" s="183" t="s">
        <v>1329</v>
      </c>
      <c r="G944" s="304"/>
      <c r="H944" s="169"/>
      <c r="I944" s="327"/>
    </row>
    <row r="945" spans="1:10">
      <c r="C945" s="188" t="s">
        <v>1521</v>
      </c>
      <c r="D945" s="165"/>
      <c r="E945" s="165"/>
      <c r="F945" s="183" t="s">
        <v>1330</v>
      </c>
      <c r="G945" s="304"/>
      <c r="H945" s="169"/>
      <c r="I945" s="327"/>
    </row>
    <row r="946" spans="1:10">
      <c r="C946" s="188" t="s">
        <v>1522</v>
      </c>
      <c r="D946" s="165"/>
      <c r="E946" s="165"/>
      <c r="F946" s="183" t="s">
        <v>1740</v>
      </c>
      <c r="G946" s="304"/>
      <c r="H946" s="169"/>
      <c r="I946" s="327"/>
    </row>
    <row r="947" spans="1:10">
      <c r="C947" s="188" t="s">
        <v>1523</v>
      </c>
      <c r="D947" s="165"/>
      <c r="E947" s="165"/>
      <c r="F947" s="183" t="s">
        <v>1331</v>
      </c>
      <c r="G947" s="304"/>
      <c r="H947" s="169"/>
      <c r="I947" s="327"/>
    </row>
    <row r="948" spans="1:10">
      <c r="C948" s="188" t="s">
        <v>1524</v>
      </c>
      <c r="D948" s="165"/>
      <c r="E948" s="165"/>
      <c r="F948" s="183" t="s">
        <v>1741</v>
      </c>
      <c r="G948" s="304"/>
      <c r="H948" s="169"/>
      <c r="I948" s="327"/>
    </row>
    <row r="949" spans="1:10">
      <c r="C949" s="188" t="s">
        <v>1525</v>
      </c>
      <c r="D949" s="165"/>
      <c r="E949" s="165"/>
      <c r="F949" s="183" t="s">
        <v>1664</v>
      </c>
      <c r="G949" s="304"/>
      <c r="H949" s="169"/>
      <c r="I949" s="327"/>
    </row>
    <row r="950" spans="1:10">
      <c r="C950" s="188" t="s">
        <v>1526</v>
      </c>
      <c r="D950" s="165"/>
      <c r="E950" s="165"/>
      <c r="F950" s="183" t="s">
        <v>1666</v>
      </c>
      <c r="G950" s="304"/>
      <c r="H950" s="169"/>
      <c r="I950" s="327"/>
    </row>
    <row r="951" spans="1:10">
      <c r="B951" s="159" t="s">
        <v>776</v>
      </c>
      <c r="C951" s="160"/>
      <c r="D951" s="160"/>
      <c r="E951" s="160"/>
      <c r="F951" s="159"/>
      <c r="G951" s="303"/>
      <c r="H951" s="159"/>
      <c r="I951" s="327"/>
    </row>
    <row r="952" spans="1:10">
      <c r="B952" s="159" t="s">
        <v>1376</v>
      </c>
      <c r="C952" s="160"/>
      <c r="D952" s="160"/>
      <c r="E952" s="160"/>
      <c r="F952" s="159"/>
      <c r="G952" s="303">
        <f>G795+G817</f>
        <v>4949</v>
      </c>
      <c r="H952" s="303">
        <f>H795+H817</f>
        <v>1389</v>
      </c>
      <c r="I952" s="327">
        <f t="shared" si="13"/>
        <v>0.28066276015356639</v>
      </c>
    </row>
    <row r="953" spans="1:10">
      <c r="G953" s="315"/>
      <c r="H953" s="151"/>
      <c r="I953" s="327"/>
    </row>
    <row r="954" spans="1:10">
      <c r="A954" s="156" t="s">
        <v>777</v>
      </c>
      <c r="B954" s="156"/>
      <c r="C954" s="156"/>
      <c r="D954" s="156"/>
      <c r="E954" s="156"/>
      <c r="F954" s="156"/>
      <c r="G954" s="320"/>
      <c r="H954" s="156"/>
      <c r="I954" s="327"/>
      <c r="J954" s="151" t="s">
        <v>778</v>
      </c>
    </row>
    <row r="955" spans="1:10">
      <c r="B955" s="159" t="s">
        <v>486</v>
      </c>
      <c r="C955" s="160"/>
      <c r="D955" s="160"/>
      <c r="E955" s="160"/>
      <c r="F955" s="159"/>
      <c r="G955" s="303"/>
      <c r="H955" s="159"/>
      <c r="I955" s="327"/>
    </row>
    <row r="956" spans="1:10" ht="25.5">
      <c r="C956" s="165" t="s">
        <v>1434</v>
      </c>
      <c r="D956" s="165"/>
      <c r="E956" s="224"/>
      <c r="F956" s="178" t="s">
        <v>1675</v>
      </c>
      <c r="G956" s="304"/>
      <c r="H956" s="168"/>
      <c r="I956" s="327"/>
    </row>
    <row r="957" spans="1:10" ht="25.5">
      <c r="C957" s="165" t="s">
        <v>1435</v>
      </c>
      <c r="D957" s="165"/>
      <c r="E957" s="224"/>
      <c r="F957" s="178" t="s">
        <v>1676</v>
      </c>
      <c r="G957" s="304"/>
      <c r="H957" s="168"/>
      <c r="I957" s="327"/>
    </row>
    <row r="958" spans="1:10" ht="38.25">
      <c r="C958" s="165" t="s">
        <v>1436</v>
      </c>
      <c r="D958" s="165"/>
      <c r="E958" s="224"/>
      <c r="F958" s="178" t="s">
        <v>1677</v>
      </c>
      <c r="G958" s="304"/>
      <c r="H958" s="168"/>
      <c r="I958" s="327"/>
    </row>
    <row r="959" spans="1:10">
      <c r="B959" s="159" t="s">
        <v>196</v>
      </c>
      <c r="C959" s="160"/>
      <c r="D959" s="160"/>
      <c r="E959" s="160"/>
      <c r="F959" s="159"/>
      <c r="G959" s="303"/>
      <c r="H959" s="159"/>
      <c r="I959" s="327"/>
    </row>
    <row r="960" spans="1:10">
      <c r="C960" s="165" t="s">
        <v>491</v>
      </c>
      <c r="D960" s="165"/>
      <c r="E960" s="165"/>
      <c r="F960" s="262" t="s">
        <v>1341</v>
      </c>
      <c r="G960" s="304"/>
      <c r="H960" s="168"/>
      <c r="I960" s="327"/>
    </row>
    <row r="961" spans="2:9">
      <c r="C961" s="165" t="s">
        <v>248</v>
      </c>
      <c r="D961" s="165"/>
      <c r="E961" s="224"/>
      <c r="F961" s="178" t="s">
        <v>1668</v>
      </c>
      <c r="G961" s="313"/>
      <c r="H961" s="168"/>
      <c r="I961" s="327"/>
    </row>
    <row r="962" spans="2:9">
      <c r="B962" s="160" t="s">
        <v>1376</v>
      </c>
      <c r="C962" s="160"/>
      <c r="D962" s="160"/>
      <c r="E962" s="160"/>
      <c r="F962" s="159"/>
      <c r="G962" s="303"/>
      <c r="H962" s="159"/>
      <c r="I962" s="326"/>
    </row>
    <row r="963" spans="2:9">
      <c r="C963"/>
      <c r="D963"/>
      <c r="E963"/>
      <c r="F963"/>
    </row>
    <row r="964" spans="2:9">
      <c r="C964"/>
      <c r="D964"/>
      <c r="E964"/>
      <c r="F964"/>
    </row>
    <row r="965" spans="2:9">
      <c r="C965"/>
      <c r="D965"/>
      <c r="E965"/>
      <c r="F965"/>
    </row>
    <row r="966" spans="2:9">
      <c r="C966"/>
      <c r="D966"/>
      <c r="E966"/>
      <c r="F966"/>
    </row>
    <row r="967" spans="2:9">
      <c r="C967"/>
      <c r="D967"/>
      <c r="E967"/>
      <c r="F967"/>
    </row>
    <row r="968" spans="2:9">
      <c r="C968"/>
      <c r="D968"/>
      <c r="E968"/>
      <c r="F968"/>
    </row>
    <row r="969" spans="2:9">
      <c r="C969"/>
      <c r="D969"/>
      <c r="E969"/>
      <c r="F969"/>
    </row>
    <row r="970" spans="2:9">
      <c r="C970"/>
      <c r="D970"/>
      <c r="E970"/>
      <c r="F970"/>
    </row>
    <row r="971" spans="2:9">
      <c r="C971"/>
      <c r="D971"/>
      <c r="E971"/>
      <c r="F971"/>
    </row>
    <row r="972" spans="2:9">
      <c r="C972"/>
      <c r="D972"/>
      <c r="E972"/>
      <c r="F972"/>
    </row>
    <row r="973" spans="2:9">
      <c r="C973"/>
      <c r="D973"/>
      <c r="E973"/>
      <c r="F973"/>
    </row>
    <row r="974" spans="2:9">
      <c r="C974"/>
      <c r="D974"/>
      <c r="E974"/>
      <c r="F974"/>
    </row>
    <row r="975" spans="2:9">
      <c r="C975"/>
      <c r="D975"/>
      <c r="E975"/>
      <c r="F975"/>
    </row>
    <row r="976" spans="2:9">
      <c r="C976"/>
      <c r="D976"/>
      <c r="E976"/>
      <c r="F976"/>
    </row>
    <row r="977" spans="2:6">
      <c r="C977"/>
      <c r="D977"/>
      <c r="E977"/>
      <c r="F977"/>
    </row>
    <row r="978" spans="2:6">
      <c r="B978" s="159"/>
      <c r="C978" s="272"/>
      <c r="F978" s="157"/>
    </row>
    <row r="979" spans="2:6">
      <c r="B979" s="159"/>
      <c r="C979" s="272"/>
      <c r="F979" s="157"/>
    </row>
  </sheetData>
  <autoFilter ref="A1:J979"/>
  <pageMargins left="0.74803149606299213" right="0.74803149606299213" top="0.98425196850393704" bottom="0.98425196850393704" header="0.51181102362204722" footer="0.51181102362204722"/>
  <pageSetup paperSize="9" scale="10" orientation="portrait" r:id="rId1"/>
  <headerFooter alignWithMargins="0"/>
  <colBreaks count="1" manualBreakCount="1">
    <brk id="9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28"/>
  <sheetViews>
    <sheetView workbookViewId="0">
      <selection activeCell="F18" sqref="F18"/>
    </sheetView>
  </sheetViews>
  <sheetFormatPr defaultRowHeight="12.75"/>
  <cols>
    <col min="1" max="1" width="11" customWidth="1"/>
    <col min="2" max="2" width="88.85546875" customWidth="1"/>
    <col min="3" max="3" width="19.28515625" customWidth="1"/>
    <col min="4" max="4" width="16.42578125" customWidth="1"/>
  </cols>
  <sheetData>
    <row r="1" spans="1:4">
      <c r="B1" s="161" t="s">
        <v>1786</v>
      </c>
    </row>
    <row r="3" spans="1:4" ht="38.25">
      <c r="A3" s="277" t="s">
        <v>1766</v>
      </c>
      <c r="B3" s="276" t="s">
        <v>181</v>
      </c>
      <c r="C3" s="287" t="s">
        <v>1804</v>
      </c>
      <c r="D3" s="287" t="s">
        <v>1805</v>
      </c>
    </row>
    <row r="4" spans="1:4">
      <c r="A4" t="s">
        <v>247</v>
      </c>
      <c r="B4" t="s">
        <v>1600</v>
      </c>
      <c r="C4" s="286">
        <v>957</v>
      </c>
      <c r="D4" s="286">
        <v>320</v>
      </c>
    </row>
    <row r="5" spans="1:4">
      <c r="A5" t="s">
        <v>244</v>
      </c>
      <c r="B5" t="s">
        <v>1601</v>
      </c>
      <c r="C5" s="286">
        <v>2052</v>
      </c>
      <c r="D5" s="286">
        <v>351</v>
      </c>
    </row>
    <row r="6" spans="1:4">
      <c r="A6" t="s">
        <v>1464</v>
      </c>
      <c r="B6" t="s">
        <v>1751</v>
      </c>
      <c r="C6" s="286">
        <v>420</v>
      </c>
      <c r="D6" s="286">
        <v>217</v>
      </c>
    </row>
    <row r="7" spans="1:4">
      <c r="A7" t="s">
        <v>1465</v>
      </c>
      <c r="B7" t="s">
        <v>1602</v>
      </c>
      <c r="C7" s="286">
        <v>793</v>
      </c>
      <c r="D7" s="286">
        <v>132</v>
      </c>
    </row>
    <row r="8" spans="1:4">
      <c r="A8" t="s">
        <v>197</v>
      </c>
      <c r="B8" t="s">
        <v>198</v>
      </c>
      <c r="C8" s="286">
        <v>329</v>
      </c>
      <c r="D8" s="286">
        <v>93</v>
      </c>
    </row>
    <row r="9" spans="1:4">
      <c r="A9" t="s">
        <v>324</v>
      </c>
      <c r="B9" t="s">
        <v>325</v>
      </c>
      <c r="C9" s="286">
        <v>230</v>
      </c>
      <c r="D9" s="286">
        <v>71</v>
      </c>
    </row>
    <row r="10" spans="1:4">
      <c r="A10" t="s">
        <v>1462</v>
      </c>
      <c r="B10" t="s">
        <v>316</v>
      </c>
      <c r="C10" s="286"/>
      <c r="D10" s="286"/>
    </row>
    <row r="11" spans="1:4">
      <c r="A11" t="s">
        <v>560</v>
      </c>
      <c r="B11" t="s">
        <v>1667</v>
      </c>
      <c r="C11" s="286"/>
      <c r="D11" s="286"/>
    </row>
    <row r="12" spans="1:4">
      <c r="A12" t="s">
        <v>491</v>
      </c>
      <c r="B12" t="s">
        <v>1341</v>
      </c>
      <c r="C12" s="286"/>
      <c r="D12" s="286"/>
    </row>
    <row r="13" spans="1:4">
      <c r="A13" t="s">
        <v>492</v>
      </c>
      <c r="B13" t="s">
        <v>493</v>
      </c>
      <c r="C13" s="286"/>
      <c r="D13" s="286"/>
    </row>
    <row r="14" spans="1:4">
      <c r="A14" t="s">
        <v>248</v>
      </c>
      <c r="B14" t="s">
        <v>1668</v>
      </c>
      <c r="C14" s="286">
        <v>888</v>
      </c>
      <c r="D14" s="286">
        <v>198</v>
      </c>
    </row>
    <row r="15" spans="1:4">
      <c r="A15" t="s">
        <v>1423</v>
      </c>
      <c r="B15" t="s">
        <v>1669</v>
      </c>
      <c r="C15" s="286">
        <v>363</v>
      </c>
      <c r="D15" s="286">
        <v>26</v>
      </c>
    </row>
    <row r="16" spans="1:4">
      <c r="A16" t="s">
        <v>199</v>
      </c>
      <c r="B16" t="s">
        <v>281</v>
      </c>
      <c r="C16" s="286">
        <v>5893</v>
      </c>
      <c r="D16" s="286">
        <v>1233</v>
      </c>
    </row>
    <row r="17" spans="1:4">
      <c r="A17" t="s">
        <v>200</v>
      </c>
      <c r="B17" t="s">
        <v>1670</v>
      </c>
      <c r="C17" s="286"/>
      <c r="D17" s="286"/>
    </row>
    <row r="18" spans="1:4">
      <c r="A18" t="s">
        <v>201</v>
      </c>
      <c r="B18" t="s">
        <v>1671</v>
      </c>
      <c r="C18" s="286"/>
      <c r="D18" s="286"/>
    </row>
    <row r="19" spans="1:4">
      <c r="A19" t="s">
        <v>202</v>
      </c>
      <c r="B19" t="s">
        <v>1603</v>
      </c>
      <c r="C19" s="286">
        <v>25851</v>
      </c>
      <c r="D19" s="286">
        <v>7176</v>
      </c>
    </row>
    <row r="20" spans="1:4">
      <c r="A20" t="s">
        <v>203</v>
      </c>
      <c r="B20" t="s">
        <v>204</v>
      </c>
      <c r="C20" s="286">
        <v>8238</v>
      </c>
      <c r="D20" s="286">
        <v>1615</v>
      </c>
    </row>
    <row r="21" spans="1:4">
      <c r="A21" t="s">
        <v>305</v>
      </c>
      <c r="B21" t="s">
        <v>1672</v>
      </c>
      <c r="C21" s="286"/>
      <c r="D21" s="286"/>
    </row>
    <row r="22" spans="1:4">
      <c r="A22" t="s">
        <v>1425</v>
      </c>
      <c r="B22" t="s">
        <v>207</v>
      </c>
      <c r="C22" s="286">
        <v>174</v>
      </c>
      <c r="D22" s="286">
        <v>58</v>
      </c>
    </row>
    <row r="23" spans="1:4">
      <c r="A23" t="s">
        <v>1430</v>
      </c>
      <c r="B23" t="s">
        <v>317</v>
      </c>
      <c r="C23" s="286">
        <v>1564</v>
      </c>
      <c r="D23" s="286">
        <v>926</v>
      </c>
    </row>
    <row r="24" spans="1:4">
      <c r="A24" t="s">
        <v>335</v>
      </c>
      <c r="B24" t="s">
        <v>1673</v>
      </c>
      <c r="C24" s="286">
        <v>150</v>
      </c>
      <c r="D24" s="286">
        <v>64</v>
      </c>
    </row>
    <row r="25" spans="1:4">
      <c r="A25" t="s">
        <v>296</v>
      </c>
      <c r="B25" t="s">
        <v>1755</v>
      </c>
      <c r="C25" s="286">
        <v>576</v>
      </c>
      <c r="D25" s="286">
        <v>43</v>
      </c>
    </row>
    <row r="26" spans="1:4">
      <c r="A26" t="s">
        <v>1463</v>
      </c>
      <c r="B26" t="s">
        <v>1552</v>
      </c>
      <c r="C26" s="286">
        <v>253923</v>
      </c>
      <c r="D26" s="286">
        <v>59700</v>
      </c>
    </row>
    <row r="27" spans="1:4">
      <c r="A27" t="s">
        <v>1460</v>
      </c>
      <c r="B27" t="s">
        <v>1604</v>
      </c>
      <c r="C27" s="286"/>
      <c r="D27" s="286"/>
    </row>
    <row r="28" spans="1:4">
      <c r="A28" t="s">
        <v>1417</v>
      </c>
      <c r="B28" t="s">
        <v>1645</v>
      </c>
      <c r="C28" s="286">
        <v>430</v>
      </c>
      <c r="D28" s="286">
        <v>121</v>
      </c>
    </row>
    <row r="29" spans="1:4">
      <c r="A29" t="s">
        <v>1416</v>
      </c>
      <c r="B29" t="s">
        <v>1674</v>
      </c>
      <c r="C29" s="286">
        <v>273</v>
      </c>
      <c r="D29" s="286">
        <v>107</v>
      </c>
    </row>
    <row r="30" spans="1:4">
      <c r="A30" t="s">
        <v>228</v>
      </c>
      <c r="B30" t="s">
        <v>229</v>
      </c>
      <c r="C30" s="286">
        <v>466</v>
      </c>
      <c r="D30" s="286">
        <v>88</v>
      </c>
    </row>
    <row r="31" spans="1:4">
      <c r="A31" t="s">
        <v>1434</v>
      </c>
      <c r="B31" t="s">
        <v>1675</v>
      </c>
      <c r="C31" s="286"/>
      <c r="D31" s="286"/>
    </row>
    <row r="32" spans="1:4">
      <c r="A32" t="s">
        <v>1435</v>
      </c>
      <c r="B32" t="s">
        <v>1676</v>
      </c>
      <c r="C32" s="286"/>
      <c r="D32" s="286"/>
    </row>
    <row r="33" spans="1:4">
      <c r="A33" t="s">
        <v>1436</v>
      </c>
      <c r="B33" t="s">
        <v>1677</v>
      </c>
      <c r="C33" s="286"/>
      <c r="D33" s="286"/>
    </row>
    <row r="34" spans="1:4">
      <c r="A34" t="s">
        <v>236</v>
      </c>
      <c r="B34" t="s">
        <v>186</v>
      </c>
      <c r="C34" s="286">
        <v>59</v>
      </c>
      <c r="D34" s="286">
        <v>15</v>
      </c>
    </row>
    <row r="35" spans="1:4">
      <c r="A35" t="s">
        <v>243</v>
      </c>
      <c r="B35" t="s">
        <v>189</v>
      </c>
      <c r="C35" s="286">
        <v>399</v>
      </c>
      <c r="D35" s="286">
        <v>182</v>
      </c>
    </row>
    <row r="36" spans="1:4">
      <c r="A36" t="s">
        <v>245</v>
      </c>
      <c r="B36" t="s">
        <v>314</v>
      </c>
      <c r="C36" s="286">
        <v>7771</v>
      </c>
      <c r="D36" s="286">
        <v>1869</v>
      </c>
    </row>
    <row r="37" spans="1:4">
      <c r="A37" t="s">
        <v>1419</v>
      </c>
      <c r="B37" t="s">
        <v>315</v>
      </c>
      <c r="C37" s="286">
        <v>3086</v>
      </c>
      <c r="D37" s="286">
        <v>703</v>
      </c>
    </row>
    <row r="38" spans="1:4">
      <c r="A38" t="s">
        <v>246</v>
      </c>
      <c r="B38" t="s">
        <v>1530</v>
      </c>
      <c r="C38" s="286">
        <v>20</v>
      </c>
      <c r="D38" s="286">
        <v>2</v>
      </c>
    </row>
    <row r="39" spans="1:4">
      <c r="A39" t="s">
        <v>1420</v>
      </c>
      <c r="B39" t="s">
        <v>192</v>
      </c>
      <c r="C39" s="286">
        <v>25</v>
      </c>
      <c r="D39" s="286">
        <v>36</v>
      </c>
    </row>
    <row r="40" spans="1:4">
      <c r="A40" t="s">
        <v>1426</v>
      </c>
      <c r="B40" t="s">
        <v>1678</v>
      </c>
      <c r="C40" s="286"/>
      <c r="D40" s="286"/>
    </row>
    <row r="41" spans="1:4">
      <c r="A41" t="s">
        <v>1427</v>
      </c>
      <c r="B41" t="s">
        <v>214</v>
      </c>
      <c r="C41" s="286"/>
      <c r="D41" s="286"/>
    </row>
    <row r="42" spans="1:4">
      <c r="A42" t="s">
        <v>1428</v>
      </c>
      <c r="B42" t="s">
        <v>215</v>
      </c>
      <c r="C42" s="286"/>
      <c r="D42" s="286"/>
    </row>
    <row r="43" spans="1:4">
      <c r="A43" t="s">
        <v>1429</v>
      </c>
      <c r="B43" t="s">
        <v>1679</v>
      </c>
      <c r="C43" s="286"/>
      <c r="D43" s="286"/>
    </row>
    <row r="44" spans="1:4">
      <c r="A44" t="s">
        <v>284</v>
      </c>
      <c r="B44" t="s">
        <v>1531</v>
      </c>
      <c r="C44" s="286">
        <v>350</v>
      </c>
      <c r="D44" s="286">
        <v>135</v>
      </c>
    </row>
    <row r="45" spans="1:4">
      <c r="A45" t="s">
        <v>298</v>
      </c>
      <c r="B45" t="s">
        <v>288</v>
      </c>
      <c r="C45" s="286">
        <v>34940</v>
      </c>
      <c r="D45" s="286">
        <v>10004</v>
      </c>
    </row>
    <row r="46" spans="1:4">
      <c r="A46" t="s">
        <v>289</v>
      </c>
      <c r="B46" t="s">
        <v>299</v>
      </c>
      <c r="C46" s="286">
        <v>24496</v>
      </c>
      <c r="D46" s="286">
        <v>4109</v>
      </c>
    </row>
    <row r="47" spans="1:4">
      <c r="A47" t="s">
        <v>290</v>
      </c>
      <c r="B47" t="s">
        <v>1532</v>
      </c>
      <c r="C47" s="286">
        <v>10</v>
      </c>
      <c r="D47" s="286">
        <v>2</v>
      </c>
    </row>
    <row r="48" spans="1:4">
      <c r="A48" t="s">
        <v>1421</v>
      </c>
      <c r="B48" t="s">
        <v>193</v>
      </c>
      <c r="C48" s="286">
        <v>2</v>
      </c>
      <c r="D48" s="286">
        <v>1</v>
      </c>
    </row>
    <row r="49" spans="1:4">
      <c r="A49" t="s">
        <v>1422</v>
      </c>
      <c r="B49" t="s">
        <v>194</v>
      </c>
      <c r="C49" s="286">
        <v>5074</v>
      </c>
      <c r="D49" s="286">
        <v>1398</v>
      </c>
    </row>
    <row r="50" spans="1:4">
      <c r="A50" t="s">
        <v>1424</v>
      </c>
      <c r="B50" t="s">
        <v>1553</v>
      </c>
      <c r="C50" s="286">
        <v>3879</v>
      </c>
      <c r="D50" s="286">
        <v>1277</v>
      </c>
    </row>
    <row r="51" spans="1:4">
      <c r="A51" t="s">
        <v>1455</v>
      </c>
      <c r="B51" t="s">
        <v>1554</v>
      </c>
      <c r="C51" s="286">
        <v>322</v>
      </c>
      <c r="D51" s="286">
        <v>52</v>
      </c>
    </row>
    <row r="52" spans="1:4">
      <c r="A52" t="s">
        <v>1461</v>
      </c>
      <c r="B52" t="s">
        <v>302</v>
      </c>
      <c r="C52" s="286"/>
      <c r="D52" s="286"/>
    </row>
    <row r="53" spans="1:4">
      <c r="A53" t="s">
        <v>1458</v>
      </c>
      <c r="B53" t="s">
        <v>303</v>
      </c>
      <c r="C53" s="286"/>
      <c r="D53" s="286"/>
    </row>
    <row r="54" spans="1:4">
      <c r="A54" t="s">
        <v>1459</v>
      </c>
      <c r="B54" t="s">
        <v>304</v>
      </c>
      <c r="C54" s="286"/>
      <c r="D54" s="286"/>
    </row>
    <row r="55" spans="1:4">
      <c r="A55" t="s">
        <v>1456</v>
      </c>
      <c r="B55" t="s">
        <v>1562</v>
      </c>
      <c r="C55" s="286">
        <v>350</v>
      </c>
      <c r="D55" s="286">
        <v>41</v>
      </c>
    </row>
    <row r="56" spans="1:4">
      <c r="A56" t="s">
        <v>1454</v>
      </c>
      <c r="B56" t="s">
        <v>1555</v>
      </c>
      <c r="C56" s="286">
        <v>609</v>
      </c>
      <c r="D56" s="286">
        <v>368</v>
      </c>
    </row>
    <row r="57" spans="1:4">
      <c r="A57" t="s">
        <v>253</v>
      </c>
      <c r="B57" t="s">
        <v>1680</v>
      </c>
      <c r="C57" s="286">
        <v>341</v>
      </c>
      <c r="D57" s="286">
        <v>19</v>
      </c>
    </row>
    <row r="58" spans="1:4">
      <c r="A58" t="s">
        <v>1439</v>
      </c>
      <c r="B58" t="s">
        <v>1605</v>
      </c>
      <c r="C58" s="286">
        <v>333</v>
      </c>
      <c r="D58" s="286">
        <v>78</v>
      </c>
    </row>
    <row r="59" spans="1:4">
      <c r="A59" t="s">
        <v>257</v>
      </c>
      <c r="B59" t="s">
        <v>258</v>
      </c>
      <c r="C59" s="286">
        <v>220</v>
      </c>
      <c r="D59" s="286">
        <v>84</v>
      </c>
    </row>
    <row r="60" spans="1:4">
      <c r="A60" t="s">
        <v>1445</v>
      </c>
      <c r="B60" t="s">
        <v>264</v>
      </c>
      <c r="C60" s="286">
        <v>82</v>
      </c>
      <c r="D60" s="286">
        <v>30</v>
      </c>
    </row>
    <row r="61" spans="1:4">
      <c r="A61" t="s">
        <v>1446</v>
      </c>
      <c r="B61" t="s">
        <v>1606</v>
      </c>
      <c r="C61" s="286">
        <v>81</v>
      </c>
      <c r="D61" s="286">
        <v>30</v>
      </c>
    </row>
    <row r="62" spans="1:4">
      <c r="A62" t="s">
        <v>1444</v>
      </c>
      <c r="B62" t="s">
        <v>256</v>
      </c>
      <c r="C62" s="286">
        <v>457</v>
      </c>
      <c r="D62" s="286">
        <v>125</v>
      </c>
    </row>
    <row r="63" spans="1:4">
      <c r="A63" t="s">
        <v>1447</v>
      </c>
      <c r="B63" t="s">
        <v>1646</v>
      </c>
      <c r="C63" s="286">
        <v>449</v>
      </c>
      <c r="D63" s="286">
        <v>102</v>
      </c>
    </row>
    <row r="64" spans="1:4">
      <c r="A64" t="s">
        <v>1449</v>
      </c>
      <c r="B64" t="s">
        <v>1647</v>
      </c>
      <c r="C64" s="286">
        <v>502</v>
      </c>
      <c r="D64" s="286">
        <v>129</v>
      </c>
    </row>
    <row r="65" spans="1:4">
      <c r="A65" t="s">
        <v>1450</v>
      </c>
      <c r="B65" t="s">
        <v>1648</v>
      </c>
      <c r="C65" s="286">
        <v>182</v>
      </c>
      <c r="D65" s="286">
        <v>43</v>
      </c>
    </row>
    <row r="66" spans="1:4">
      <c r="A66" t="s">
        <v>1440</v>
      </c>
      <c r="B66" t="s">
        <v>1649</v>
      </c>
      <c r="C66" s="286"/>
      <c r="D66" s="286"/>
    </row>
    <row r="67" spans="1:4">
      <c r="A67" t="s">
        <v>262</v>
      </c>
      <c r="B67" t="s">
        <v>263</v>
      </c>
      <c r="C67" s="286">
        <v>1346</v>
      </c>
      <c r="D67" s="286">
        <v>343</v>
      </c>
    </row>
    <row r="68" spans="1:4">
      <c r="A68" t="s">
        <v>1442</v>
      </c>
      <c r="B68" t="s">
        <v>1681</v>
      </c>
      <c r="C68" s="286">
        <v>252</v>
      </c>
      <c r="D68" s="286">
        <v>105</v>
      </c>
    </row>
    <row r="69" spans="1:4">
      <c r="A69" t="s">
        <v>1438</v>
      </c>
      <c r="B69" t="s">
        <v>1650</v>
      </c>
      <c r="C69" s="286">
        <v>370</v>
      </c>
      <c r="D69" s="286">
        <v>132</v>
      </c>
    </row>
    <row r="70" spans="1:4">
      <c r="A70" t="s">
        <v>274</v>
      </c>
      <c r="B70" t="s">
        <v>275</v>
      </c>
      <c r="C70" s="286">
        <v>43</v>
      </c>
      <c r="D70" s="286">
        <v>19</v>
      </c>
    </row>
    <row r="71" spans="1:4">
      <c r="A71" t="s">
        <v>270</v>
      </c>
      <c r="B71" t="s">
        <v>271</v>
      </c>
      <c r="C71" s="286">
        <v>1037</v>
      </c>
      <c r="D71" s="286">
        <v>300</v>
      </c>
    </row>
    <row r="72" spans="1:4">
      <c r="A72" t="s">
        <v>272</v>
      </c>
      <c r="B72" t="s">
        <v>273</v>
      </c>
      <c r="C72" s="286">
        <v>589</v>
      </c>
      <c r="D72" s="286">
        <v>126</v>
      </c>
    </row>
    <row r="73" spans="1:4">
      <c r="A73" t="s">
        <v>276</v>
      </c>
      <c r="B73" t="s">
        <v>277</v>
      </c>
      <c r="C73" s="286">
        <v>200</v>
      </c>
      <c r="D73" s="286">
        <v>55</v>
      </c>
    </row>
    <row r="74" spans="1:4">
      <c r="A74" t="s">
        <v>278</v>
      </c>
      <c r="B74" t="s">
        <v>1651</v>
      </c>
      <c r="C74" s="286">
        <v>264</v>
      </c>
      <c r="D74" s="286">
        <v>76</v>
      </c>
    </row>
    <row r="75" spans="1:4">
      <c r="A75" t="s">
        <v>279</v>
      </c>
      <c r="B75" t="s">
        <v>1652</v>
      </c>
      <c r="C75" s="286"/>
      <c r="D75" s="286"/>
    </row>
    <row r="76" spans="1:4">
      <c r="A76" t="s">
        <v>280</v>
      </c>
      <c r="B76" t="s">
        <v>1682</v>
      </c>
      <c r="C76" s="286"/>
      <c r="D76" s="286"/>
    </row>
    <row r="77" spans="1:4">
      <c r="A77" t="s">
        <v>1452</v>
      </c>
      <c r="B77" t="s">
        <v>1607</v>
      </c>
      <c r="C77" s="286"/>
      <c r="D77" s="286"/>
    </row>
    <row r="78" spans="1:4">
      <c r="A78" t="s">
        <v>1453</v>
      </c>
      <c r="B78" t="s">
        <v>1608</v>
      </c>
      <c r="C78" s="286"/>
      <c r="D78" s="286"/>
    </row>
    <row r="79" spans="1:4">
      <c r="A79" t="s">
        <v>1451</v>
      </c>
      <c r="B79" t="s">
        <v>1609</v>
      </c>
      <c r="C79" s="286">
        <v>1951</v>
      </c>
      <c r="D79" s="286">
        <v>523</v>
      </c>
    </row>
    <row r="80" spans="1:4">
      <c r="A80" t="s">
        <v>254</v>
      </c>
      <c r="B80" t="s">
        <v>255</v>
      </c>
      <c r="C80" s="286">
        <v>23</v>
      </c>
      <c r="D80" s="286">
        <v>5</v>
      </c>
    </row>
    <row r="81" spans="1:4">
      <c r="A81" t="s">
        <v>1437</v>
      </c>
      <c r="B81" t="s">
        <v>265</v>
      </c>
      <c r="C81" s="286">
        <v>48</v>
      </c>
      <c r="D81" s="286">
        <v>15</v>
      </c>
    </row>
    <row r="82" spans="1:4">
      <c r="A82" t="s">
        <v>282</v>
      </c>
      <c r="B82" t="s">
        <v>1683</v>
      </c>
      <c r="C82" s="286"/>
      <c r="D82" s="286"/>
    </row>
    <row r="83" spans="1:4">
      <c r="A83" t="s">
        <v>1448</v>
      </c>
      <c r="B83" t="s">
        <v>1684</v>
      </c>
      <c r="C83" s="286"/>
      <c r="D83" s="286"/>
    </row>
    <row r="84" spans="1:4">
      <c r="A84" t="s">
        <v>487</v>
      </c>
      <c r="B84" t="s">
        <v>1653</v>
      </c>
      <c r="C84" s="286">
        <v>0</v>
      </c>
      <c r="D84" s="286">
        <v>0</v>
      </c>
    </row>
    <row r="85" spans="1:4">
      <c r="A85" t="s">
        <v>1476</v>
      </c>
      <c r="B85" t="s">
        <v>495</v>
      </c>
      <c r="C85" s="286">
        <v>0</v>
      </c>
      <c r="D85" s="286">
        <v>0</v>
      </c>
    </row>
    <row r="86" spans="1:4">
      <c r="A86" t="s">
        <v>496</v>
      </c>
      <c r="B86" t="s">
        <v>1533</v>
      </c>
      <c r="C86" s="286"/>
      <c r="D86" s="286"/>
    </row>
    <row r="87" spans="1:4">
      <c r="A87" t="s">
        <v>497</v>
      </c>
      <c r="B87" t="s">
        <v>498</v>
      </c>
      <c r="C87" s="286"/>
      <c r="D87" s="286"/>
    </row>
    <row r="88" spans="1:4">
      <c r="A88" t="s">
        <v>1477</v>
      </c>
      <c r="B88" t="s">
        <v>1685</v>
      </c>
      <c r="C88" s="286">
        <v>0</v>
      </c>
      <c r="D88" s="286">
        <v>0</v>
      </c>
    </row>
    <row r="89" spans="1:4">
      <c r="A89" t="s">
        <v>505</v>
      </c>
      <c r="B89" t="s">
        <v>1654</v>
      </c>
      <c r="C89" s="286"/>
      <c r="D89" s="286"/>
    </row>
    <row r="90" spans="1:4">
      <c r="A90" t="s">
        <v>506</v>
      </c>
      <c r="B90" t="s">
        <v>1655</v>
      </c>
      <c r="C90" s="286"/>
      <c r="D90" s="286"/>
    </row>
    <row r="91" spans="1:4">
      <c r="A91" t="s">
        <v>507</v>
      </c>
      <c r="B91" t="s">
        <v>508</v>
      </c>
      <c r="C91" s="286"/>
      <c r="D91" s="286"/>
    </row>
    <row r="92" spans="1:4">
      <c r="A92" t="s">
        <v>509</v>
      </c>
      <c r="B92" t="s">
        <v>510</v>
      </c>
      <c r="C92" s="286"/>
      <c r="D92" s="286"/>
    </row>
    <row r="93" spans="1:4">
      <c r="A93" t="s">
        <v>327</v>
      </c>
      <c r="B93" t="s">
        <v>1534</v>
      </c>
      <c r="C93" s="286"/>
      <c r="D93" s="286"/>
    </row>
    <row r="94" spans="1:4">
      <c r="A94" t="s">
        <v>328</v>
      </c>
      <c r="B94" t="s">
        <v>1610</v>
      </c>
      <c r="C94" s="286"/>
      <c r="D94" s="286"/>
    </row>
    <row r="95" spans="1:4">
      <c r="A95" t="s">
        <v>329</v>
      </c>
      <c r="B95" t="s">
        <v>1611</v>
      </c>
      <c r="C95" s="286"/>
      <c r="D95" s="286"/>
    </row>
    <row r="96" spans="1:4">
      <c r="A96" t="s">
        <v>511</v>
      </c>
      <c r="B96" t="s">
        <v>1556</v>
      </c>
      <c r="C96" s="286"/>
      <c r="D96" s="286"/>
    </row>
    <row r="97" spans="1:4">
      <c r="A97" t="s">
        <v>512</v>
      </c>
      <c r="B97" t="s">
        <v>1612</v>
      </c>
      <c r="C97" s="286"/>
      <c r="D97" s="286"/>
    </row>
    <row r="98" spans="1:4">
      <c r="A98" t="s">
        <v>1496</v>
      </c>
      <c r="B98" t="s">
        <v>1549</v>
      </c>
      <c r="C98" s="286">
        <v>0</v>
      </c>
      <c r="D98" s="286">
        <v>0</v>
      </c>
    </row>
    <row r="99" spans="1:4">
      <c r="A99" t="s">
        <v>546</v>
      </c>
      <c r="B99" t="s">
        <v>547</v>
      </c>
      <c r="C99" s="286"/>
      <c r="D99" s="286"/>
    </row>
    <row r="100" spans="1:4">
      <c r="A100" t="s">
        <v>548</v>
      </c>
      <c r="B100" t="s">
        <v>549</v>
      </c>
      <c r="C100" s="286">
        <v>0</v>
      </c>
      <c r="D100" s="286">
        <v>0</v>
      </c>
    </row>
    <row r="101" spans="1:4">
      <c r="A101" t="s">
        <v>550</v>
      </c>
      <c r="B101" t="s">
        <v>551</v>
      </c>
      <c r="C101" s="286"/>
      <c r="D101" s="286"/>
    </row>
    <row r="102" spans="1:4">
      <c r="A102" t="s">
        <v>1432</v>
      </c>
      <c r="B102" t="s">
        <v>225</v>
      </c>
      <c r="C102" s="286"/>
      <c r="D102" s="286"/>
    </row>
    <row r="103" spans="1:4">
      <c r="A103" t="s">
        <v>1433</v>
      </c>
      <c r="B103" t="s">
        <v>226</v>
      </c>
      <c r="C103" s="286"/>
      <c r="D103" s="286"/>
    </row>
    <row r="104" spans="1:4">
      <c r="A104" t="s">
        <v>552</v>
      </c>
      <c r="B104" t="s">
        <v>1535</v>
      </c>
      <c r="C104" s="286"/>
      <c r="D104" s="286"/>
    </row>
    <row r="105" spans="1:4">
      <c r="A105" t="s">
        <v>553</v>
      </c>
      <c r="B105" t="s">
        <v>1536</v>
      </c>
      <c r="C105" s="286"/>
      <c r="D105" s="286"/>
    </row>
    <row r="106" spans="1:4">
      <c r="A106" t="s">
        <v>554</v>
      </c>
      <c r="B106" t="s">
        <v>326</v>
      </c>
      <c r="C106" s="286"/>
      <c r="D106" s="286"/>
    </row>
    <row r="107" spans="1:4">
      <c r="A107" t="s">
        <v>555</v>
      </c>
      <c r="B107" t="s">
        <v>1613</v>
      </c>
      <c r="C107" s="286"/>
      <c r="D107" s="286"/>
    </row>
    <row r="108" spans="1:4">
      <c r="A108" t="s">
        <v>556</v>
      </c>
      <c r="B108" t="s">
        <v>1537</v>
      </c>
      <c r="C108" s="286"/>
      <c r="D108" s="286"/>
    </row>
    <row r="109" spans="1:4">
      <c r="A109" t="s">
        <v>1478</v>
      </c>
      <c r="B109" t="s">
        <v>517</v>
      </c>
      <c r="C109" s="286">
        <v>0</v>
      </c>
      <c r="D109" s="286">
        <v>0</v>
      </c>
    </row>
    <row r="110" spans="1:4">
      <c r="A110" t="s">
        <v>1479</v>
      </c>
      <c r="B110" t="s">
        <v>518</v>
      </c>
      <c r="C110" s="286"/>
      <c r="D110" s="286"/>
    </row>
    <row r="111" spans="1:4">
      <c r="A111" t="s">
        <v>526</v>
      </c>
      <c r="B111" t="s">
        <v>1577</v>
      </c>
      <c r="C111" s="286">
        <v>252</v>
      </c>
      <c r="D111" s="286">
        <v>144</v>
      </c>
    </row>
    <row r="112" spans="1:4">
      <c r="A112" t="s">
        <v>527</v>
      </c>
      <c r="B112" t="s">
        <v>1557</v>
      </c>
      <c r="C112" s="286">
        <v>362</v>
      </c>
      <c r="D112" s="286">
        <v>77</v>
      </c>
    </row>
    <row r="113" spans="1:4">
      <c r="A113" t="s">
        <v>529</v>
      </c>
      <c r="B113" t="s">
        <v>530</v>
      </c>
      <c r="C113" s="286">
        <v>3949</v>
      </c>
      <c r="D113" s="286">
        <v>975</v>
      </c>
    </row>
    <row r="114" spans="1:4">
      <c r="A114" t="s">
        <v>1489</v>
      </c>
      <c r="B114" t="s">
        <v>531</v>
      </c>
      <c r="C114" s="286"/>
      <c r="D114" s="286"/>
    </row>
    <row r="115" spans="1:4">
      <c r="A115" t="s">
        <v>532</v>
      </c>
      <c r="B115" t="s">
        <v>533</v>
      </c>
      <c r="C115" s="286"/>
      <c r="D115" s="286"/>
    </row>
    <row r="116" spans="1:4">
      <c r="A116" t="s">
        <v>537</v>
      </c>
      <c r="B116" t="s">
        <v>538</v>
      </c>
      <c r="C116" s="286">
        <v>3786</v>
      </c>
      <c r="D116" s="286">
        <v>891</v>
      </c>
    </row>
    <row r="117" spans="1:4">
      <c r="A117" t="s">
        <v>1495</v>
      </c>
      <c r="B117" t="s">
        <v>539</v>
      </c>
      <c r="C117" s="286">
        <v>2850</v>
      </c>
      <c r="D117" s="286">
        <v>643</v>
      </c>
    </row>
    <row r="118" spans="1:4">
      <c r="A118" t="s">
        <v>1481</v>
      </c>
      <c r="B118" t="s">
        <v>520</v>
      </c>
      <c r="C118" s="286">
        <v>960</v>
      </c>
      <c r="D118" s="286">
        <v>280</v>
      </c>
    </row>
    <row r="119" spans="1:4">
      <c r="A119" t="s">
        <v>1482</v>
      </c>
      <c r="B119" t="s">
        <v>521</v>
      </c>
      <c r="C119" s="286">
        <v>5276</v>
      </c>
      <c r="D119" s="286">
        <v>1283</v>
      </c>
    </row>
    <row r="120" spans="1:4">
      <c r="A120" t="s">
        <v>1483</v>
      </c>
      <c r="B120" t="s">
        <v>522</v>
      </c>
      <c r="C120" s="286">
        <v>3750</v>
      </c>
      <c r="D120" s="286">
        <v>896</v>
      </c>
    </row>
    <row r="121" spans="1:4">
      <c r="A121" t="s">
        <v>1484</v>
      </c>
      <c r="B121" t="s">
        <v>523</v>
      </c>
      <c r="C121" s="286">
        <v>290</v>
      </c>
      <c r="D121" s="286">
        <v>62</v>
      </c>
    </row>
    <row r="122" spans="1:4">
      <c r="A122" t="s">
        <v>1485</v>
      </c>
      <c r="B122" t="s">
        <v>524</v>
      </c>
      <c r="C122" s="286">
        <v>3027</v>
      </c>
      <c r="D122" s="286">
        <v>688</v>
      </c>
    </row>
    <row r="123" spans="1:4">
      <c r="A123" t="s">
        <v>1486</v>
      </c>
      <c r="B123" t="s">
        <v>1578</v>
      </c>
      <c r="C123" s="286"/>
      <c r="D123" s="286"/>
    </row>
    <row r="124" spans="1:4">
      <c r="A124" t="s">
        <v>1487</v>
      </c>
      <c r="B124" t="s">
        <v>525</v>
      </c>
      <c r="C124" s="286">
        <v>3333</v>
      </c>
      <c r="D124" s="286">
        <v>757</v>
      </c>
    </row>
    <row r="125" spans="1:4">
      <c r="A125" t="s">
        <v>1488</v>
      </c>
      <c r="B125" t="s">
        <v>528</v>
      </c>
      <c r="C125" s="286"/>
      <c r="D125" s="286"/>
    </row>
    <row r="126" spans="1:4">
      <c r="A126" t="s">
        <v>1490</v>
      </c>
      <c r="B126" t="s">
        <v>1563</v>
      </c>
      <c r="C126" s="286"/>
      <c r="D126" s="286"/>
    </row>
    <row r="127" spans="1:4">
      <c r="A127" t="s">
        <v>1491</v>
      </c>
      <c r="B127" t="s">
        <v>534</v>
      </c>
      <c r="C127" s="286"/>
      <c r="D127" s="286"/>
    </row>
    <row r="128" spans="1:4">
      <c r="A128" t="s">
        <v>1492</v>
      </c>
      <c r="B128" t="s">
        <v>1564</v>
      </c>
      <c r="C128" s="286">
        <v>1641</v>
      </c>
      <c r="D128" s="286">
        <v>453</v>
      </c>
    </row>
    <row r="129" spans="1:4">
      <c r="A129" t="s">
        <v>1493</v>
      </c>
      <c r="B129" t="s">
        <v>535</v>
      </c>
      <c r="C129" s="286">
        <v>1710</v>
      </c>
      <c r="D129" s="286">
        <v>403</v>
      </c>
    </row>
    <row r="130" spans="1:4">
      <c r="A130" t="s">
        <v>1494</v>
      </c>
      <c r="B130" t="s">
        <v>536</v>
      </c>
      <c r="C130" s="286">
        <v>486</v>
      </c>
      <c r="D130" s="286">
        <v>106</v>
      </c>
    </row>
    <row r="131" spans="1:4">
      <c r="A131" t="s">
        <v>1497</v>
      </c>
      <c r="B131" t="s">
        <v>1596</v>
      </c>
      <c r="C131" s="286">
        <v>0</v>
      </c>
      <c r="D131" s="286">
        <v>0</v>
      </c>
    </row>
    <row r="132" spans="1:4">
      <c r="A132" t="s">
        <v>561</v>
      </c>
      <c r="B132" t="s">
        <v>217</v>
      </c>
      <c r="C132" s="286"/>
      <c r="D132" s="286"/>
    </row>
    <row r="133" spans="1:4">
      <c r="A133" t="s">
        <v>562</v>
      </c>
      <c r="B133" t="s">
        <v>218</v>
      </c>
      <c r="C133" s="286"/>
      <c r="D133" s="286"/>
    </row>
    <row r="134" spans="1:4">
      <c r="A134" t="s">
        <v>1431</v>
      </c>
      <c r="B134" t="s">
        <v>219</v>
      </c>
      <c r="C134" s="286"/>
      <c r="D134" s="286"/>
    </row>
    <row r="135" spans="1:4">
      <c r="A135" t="s">
        <v>563</v>
      </c>
      <c r="B135" t="s">
        <v>220</v>
      </c>
      <c r="C135" s="286"/>
      <c r="D135" s="286"/>
    </row>
    <row r="136" spans="1:4">
      <c r="A136" t="s">
        <v>1498</v>
      </c>
      <c r="B136" t="s">
        <v>1686</v>
      </c>
      <c r="C136" s="286">
        <v>0</v>
      </c>
      <c r="D136" s="286">
        <v>0</v>
      </c>
    </row>
    <row r="137" spans="1:4">
      <c r="A137" t="s">
        <v>1499</v>
      </c>
      <c r="B137" t="s">
        <v>565</v>
      </c>
      <c r="C137" s="286"/>
      <c r="D137" s="286"/>
    </row>
    <row r="138" spans="1:4">
      <c r="A138" t="s">
        <v>458</v>
      </c>
      <c r="B138" t="s">
        <v>459</v>
      </c>
      <c r="C138" s="286"/>
      <c r="D138" s="286"/>
    </row>
    <row r="139" spans="1:4">
      <c r="A139" t="s">
        <v>460</v>
      </c>
      <c r="B139" t="s">
        <v>461</v>
      </c>
      <c r="C139" s="286"/>
      <c r="D139" s="286"/>
    </row>
    <row r="140" spans="1:4">
      <c r="A140" t="s">
        <v>462</v>
      </c>
      <c r="B140" t="s">
        <v>463</v>
      </c>
      <c r="C140" s="286">
        <v>994</v>
      </c>
      <c r="D140" s="286">
        <v>229</v>
      </c>
    </row>
    <row r="141" spans="1:4">
      <c r="A141" t="s">
        <v>464</v>
      </c>
      <c r="B141" t="s">
        <v>465</v>
      </c>
      <c r="C141" s="286">
        <v>889</v>
      </c>
      <c r="D141" s="286">
        <v>230</v>
      </c>
    </row>
    <row r="142" spans="1:4">
      <c r="A142" t="s">
        <v>467</v>
      </c>
      <c r="B142" t="s">
        <v>1614</v>
      </c>
      <c r="C142" s="286">
        <v>1</v>
      </c>
      <c r="D142" s="286">
        <v>5</v>
      </c>
    </row>
    <row r="143" spans="1:4">
      <c r="A143" t="s">
        <v>468</v>
      </c>
      <c r="B143" t="s">
        <v>1550</v>
      </c>
      <c r="C143" s="286"/>
      <c r="D143" s="286"/>
    </row>
    <row r="144" spans="1:4">
      <c r="A144" t="s">
        <v>1480</v>
      </c>
      <c r="B144" t="s">
        <v>1615</v>
      </c>
      <c r="C144" s="286"/>
      <c r="D144" s="286"/>
    </row>
    <row r="145" spans="1:4">
      <c r="A145" t="s">
        <v>195</v>
      </c>
      <c r="B145" t="s">
        <v>1334</v>
      </c>
      <c r="C145" s="286">
        <v>579</v>
      </c>
      <c r="D145" s="286">
        <v>103</v>
      </c>
    </row>
    <row r="146" spans="1:4">
      <c r="A146" t="s">
        <v>477</v>
      </c>
      <c r="B146" t="s">
        <v>478</v>
      </c>
      <c r="C146" s="286"/>
      <c r="D146" s="286"/>
    </row>
    <row r="147" spans="1:4">
      <c r="A147" t="s">
        <v>481</v>
      </c>
      <c r="B147" t="s">
        <v>1656</v>
      </c>
      <c r="C147" s="286"/>
      <c r="D147" s="286"/>
    </row>
    <row r="148" spans="1:4">
      <c r="A148" t="s">
        <v>300</v>
      </c>
      <c r="B148" t="s">
        <v>1375</v>
      </c>
      <c r="C148" s="286"/>
      <c r="D148" s="286">
        <v>1</v>
      </c>
    </row>
    <row r="149" spans="1:4">
      <c r="A149" t="s">
        <v>1471</v>
      </c>
      <c r="B149" t="s">
        <v>1657</v>
      </c>
      <c r="C149" s="286"/>
      <c r="D149" s="286"/>
    </row>
    <row r="150" spans="1:4">
      <c r="A150" t="s">
        <v>1472</v>
      </c>
      <c r="B150" t="s">
        <v>482</v>
      </c>
      <c r="C150" s="286"/>
      <c r="D150" s="286"/>
    </row>
    <row r="151" spans="1:4">
      <c r="A151" t="s">
        <v>1457</v>
      </c>
      <c r="B151" t="s">
        <v>301</v>
      </c>
      <c r="C151" s="286">
        <v>358</v>
      </c>
      <c r="D151" s="286">
        <v>71</v>
      </c>
    </row>
    <row r="152" spans="1:4">
      <c r="A152" t="s">
        <v>1473</v>
      </c>
      <c r="B152" t="s">
        <v>1658</v>
      </c>
      <c r="C152" s="286"/>
      <c r="D152" s="286"/>
    </row>
    <row r="153" spans="1:4">
      <c r="A153" t="s">
        <v>1474</v>
      </c>
      <c r="B153" t="s">
        <v>1659</v>
      </c>
      <c r="C153" s="286">
        <v>1</v>
      </c>
      <c r="D153" s="286">
        <v>0</v>
      </c>
    </row>
    <row r="154" spans="1:4">
      <c r="A154" t="s">
        <v>1475</v>
      </c>
      <c r="B154" t="s">
        <v>483</v>
      </c>
      <c r="C154" s="286"/>
      <c r="D154" s="286"/>
    </row>
    <row r="155" spans="1:4">
      <c r="A155" t="s">
        <v>479</v>
      </c>
      <c r="B155" t="s">
        <v>480</v>
      </c>
      <c r="C155" s="286"/>
      <c r="D155" s="286"/>
    </row>
    <row r="156" spans="1:4">
      <c r="A156" t="s">
        <v>1441</v>
      </c>
      <c r="B156" t="s">
        <v>1660</v>
      </c>
      <c r="C156" s="286"/>
      <c r="D156" s="286"/>
    </row>
    <row r="157" spans="1:4">
      <c r="A157" t="s">
        <v>1418</v>
      </c>
      <c r="B157" t="s">
        <v>190</v>
      </c>
      <c r="C157" s="286"/>
      <c r="D157" s="286"/>
    </row>
    <row r="158" spans="1:4">
      <c r="A158" t="s">
        <v>1466</v>
      </c>
      <c r="B158" t="s">
        <v>1558</v>
      </c>
      <c r="C158" s="286"/>
      <c r="D158" s="286"/>
    </row>
    <row r="159" spans="1:4">
      <c r="A159" t="s">
        <v>1467</v>
      </c>
      <c r="B159" t="s">
        <v>469</v>
      </c>
      <c r="C159" s="286"/>
      <c r="D159" s="286"/>
    </row>
    <row r="160" spans="1:4">
      <c r="A160" t="s">
        <v>1443</v>
      </c>
      <c r="B160" t="s">
        <v>1687</v>
      </c>
      <c r="C160" s="286">
        <v>13</v>
      </c>
      <c r="D160" s="286">
        <v>32</v>
      </c>
    </row>
    <row r="161" spans="1:4">
      <c r="A161" t="s">
        <v>570</v>
      </c>
      <c r="B161" t="s">
        <v>594</v>
      </c>
      <c r="C161" s="286">
        <v>690</v>
      </c>
      <c r="D161" s="286">
        <v>214</v>
      </c>
    </row>
    <row r="162" spans="1:4">
      <c r="A162" t="s">
        <v>595</v>
      </c>
      <c r="B162" t="s">
        <v>596</v>
      </c>
      <c r="C162" s="286"/>
      <c r="D162" s="286"/>
    </row>
    <row r="163" spans="1:4">
      <c r="A163" t="s">
        <v>569</v>
      </c>
      <c r="B163" t="s">
        <v>1688</v>
      </c>
      <c r="C163" s="286">
        <v>144</v>
      </c>
      <c r="D163" s="286">
        <v>27</v>
      </c>
    </row>
    <row r="164" spans="1:4">
      <c r="A164" t="s">
        <v>568</v>
      </c>
      <c r="B164" t="s">
        <v>1559</v>
      </c>
      <c r="C164" s="286">
        <v>3</v>
      </c>
      <c r="D164" s="286">
        <v>0</v>
      </c>
    </row>
    <row r="165" spans="1:4">
      <c r="A165" t="s">
        <v>1500</v>
      </c>
      <c r="B165" t="s">
        <v>1616</v>
      </c>
      <c r="C165" s="286">
        <v>5</v>
      </c>
      <c r="D165" s="286">
        <v>1</v>
      </c>
    </row>
    <row r="166" spans="1:4">
      <c r="A166" t="s">
        <v>1501</v>
      </c>
      <c r="B166" t="s">
        <v>1785</v>
      </c>
      <c r="C166" s="286"/>
      <c r="D166" s="286"/>
    </row>
    <row r="167" spans="1:4">
      <c r="A167" t="s">
        <v>1502</v>
      </c>
      <c r="B167" t="s">
        <v>1560</v>
      </c>
      <c r="C167" s="286"/>
      <c r="D167" s="286"/>
    </row>
    <row r="168" spans="1:4">
      <c r="A168" t="s">
        <v>582</v>
      </c>
      <c r="B168" t="s">
        <v>583</v>
      </c>
      <c r="C168" s="286">
        <v>390</v>
      </c>
      <c r="D168" s="286">
        <v>121</v>
      </c>
    </row>
    <row r="169" spans="1:4">
      <c r="A169" t="s">
        <v>584</v>
      </c>
      <c r="B169" t="s">
        <v>585</v>
      </c>
      <c r="C169" s="286">
        <v>390</v>
      </c>
      <c r="D169" s="286">
        <v>141</v>
      </c>
    </row>
    <row r="170" spans="1:4">
      <c r="A170" t="s">
        <v>586</v>
      </c>
      <c r="B170" t="s">
        <v>587</v>
      </c>
      <c r="C170" s="286">
        <v>36</v>
      </c>
      <c r="D170" s="286">
        <v>14</v>
      </c>
    </row>
    <row r="171" spans="1:4">
      <c r="A171" t="s">
        <v>588</v>
      </c>
      <c r="B171" t="s">
        <v>589</v>
      </c>
      <c r="C171" s="286">
        <v>7</v>
      </c>
      <c r="D171" s="286">
        <v>5</v>
      </c>
    </row>
    <row r="172" spans="1:4">
      <c r="A172" t="s">
        <v>590</v>
      </c>
      <c r="B172" t="s">
        <v>1617</v>
      </c>
      <c r="C172" s="286">
        <v>20</v>
      </c>
      <c r="D172" s="286">
        <v>0</v>
      </c>
    </row>
    <row r="173" spans="1:4">
      <c r="A173" t="s">
        <v>591</v>
      </c>
      <c r="B173" t="s">
        <v>1551</v>
      </c>
      <c r="C173" s="286"/>
      <c r="D173" s="286"/>
    </row>
    <row r="174" spans="1:4">
      <c r="A174" t="s">
        <v>573</v>
      </c>
      <c r="B174" t="s">
        <v>574</v>
      </c>
      <c r="C174" s="286">
        <v>570</v>
      </c>
      <c r="D174" s="286">
        <v>200</v>
      </c>
    </row>
    <row r="175" spans="1:4">
      <c r="A175" t="s">
        <v>580</v>
      </c>
      <c r="B175" t="s">
        <v>581</v>
      </c>
      <c r="C175" s="286">
        <v>45</v>
      </c>
      <c r="D175" s="286">
        <v>2</v>
      </c>
    </row>
    <row r="176" spans="1:4">
      <c r="A176" t="s">
        <v>576</v>
      </c>
      <c r="B176" t="s">
        <v>577</v>
      </c>
      <c r="C176" s="286">
        <v>500</v>
      </c>
      <c r="D176" s="286">
        <v>145</v>
      </c>
    </row>
    <row r="177" spans="1:4">
      <c r="A177" t="s">
        <v>578</v>
      </c>
      <c r="B177" t="s">
        <v>1618</v>
      </c>
      <c r="C177" s="286"/>
      <c r="D177" s="286"/>
    </row>
    <row r="178" spans="1:4">
      <c r="A178" t="s">
        <v>602</v>
      </c>
      <c r="B178" t="s">
        <v>603</v>
      </c>
      <c r="C178" s="286">
        <v>6</v>
      </c>
      <c r="D178" s="286">
        <v>0</v>
      </c>
    </row>
    <row r="179" spans="1:4">
      <c r="A179" t="s">
        <v>731</v>
      </c>
      <c r="B179" t="s">
        <v>732</v>
      </c>
      <c r="C179" s="286">
        <v>890</v>
      </c>
      <c r="D179" s="286">
        <v>251</v>
      </c>
    </row>
    <row r="180" spans="1:4">
      <c r="A180" t="s">
        <v>604</v>
      </c>
      <c r="B180" t="s">
        <v>605</v>
      </c>
      <c r="C180" s="286">
        <v>152</v>
      </c>
      <c r="D180" s="286">
        <v>23</v>
      </c>
    </row>
    <row r="181" spans="1:4">
      <c r="A181" t="s">
        <v>606</v>
      </c>
      <c r="B181" t="s">
        <v>607</v>
      </c>
      <c r="C181" s="286">
        <v>30</v>
      </c>
      <c r="D181" s="286">
        <v>1</v>
      </c>
    </row>
    <row r="182" spans="1:4">
      <c r="A182" t="s">
        <v>608</v>
      </c>
      <c r="B182" t="s">
        <v>609</v>
      </c>
      <c r="C182" s="286"/>
      <c r="D182" s="286"/>
    </row>
    <row r="183" spans="1:4">
      <c r="A183" t="s">
        <v>610</v>
      </c>
      <c r="B183" t="s">
        <v>611</v>
      </c>
      <c r="C183" s="286">
        <v>10</v>
      </c>
      <c r="D183" s="286">
        <v>3</v>
      </c>
    </row>
    <row r="184" spans="1:4">
      <c r="A184" t="s">
        <v>612</v>
      </c>
      <c r="B184" t="s">
        <v>613</v>
      </c>
      <c r="C184" s="286"/>
      <c r="D184" s="286"/>
    </row>
    <row r="185" spans="1:4">
      <c r="A185" t="s">
        <v>614</v>
      </c>
      <c r="B185" t="s">
        <v>615</v>
      </c>
      <c r="C185" s="286">
        <v>3</v>
      </c>
      <c r="D185" s="286">
        <v>0</v>
      </c>
    </row>
    <row r="186" spans="1:4">
      <c r="A186" t="s">
        <v>616</v>
      </c>
      <c r="B186" t="s">
        <v>617</v>
      </c>
      <c r="C186" s="286"/>
      <c r="D186" s="286"/>
    </row>
    <row r="187" spans="1:4">
      <c r="A187" t="s">
        <v>618</v>
      </c>
      <c r="B187" t="s">
        <v>619</v>
      </c>
      <c r="C187" s="286"/>
      <c r="D187" s="286"/>
    </row>
    <row r="188" spans="1:4">
      <c r="A188" t="s">
        <v>620</v>
      </c>
      <c r="B188" t="s">
        <v>621</v>
      </c>
      <c r="C188" s="286"/>
      <c r="D188" s="286"/>
    </row>
    <row r="189" spans="1:4">
      <c r="A189" t="s">
        <v>622</v>
      </c>
      <c r="B189" t="s">
        <v>623</v>
      </c>
      <c r="C189" s="286"/>
      <c r="D189" s="286"/>
    </row>
    <row r="190" spans="1:4">
      <c r="A190" t="s">
        <v>624</v>
      </c>
      <c r="B190" t="s">
        <v>625</v>
      </c>
      <c r="C190" s="286">
        <v>5</v>
      </c>
      <c r="D190" s="286">
        <v>3</v>
      </c>
    </row>
    <row r="191" spans="1:4">
      <c r="A191" t="s">
        <v>626</v>
      </c>
      <c r="B191" t="s">
        <v>627</v>
      </c>
      <c r="C191" s="286"/>
      <c r="D191" s="286"/>
    </row>
    <row r="192" spans="1:4">
      <c r="A192" t="s">
        <v>628</v>
      </c>
      <c r="B192" t="s">
        <v>629</v>
      </c>
      <c r="C192" s="286">
        <v>7</v>
      </c>
      <c r="D192" s="286">
        <v>1</v>
      </c>
    </row>
    <row r="193" spans="1:4">
      <c r="A193" t="s">
        <v>630</v>
      </c>
      <c r="B193" t="s">
        <v>1689</v>
      </c>
      <c r="C193" s="286"/>
      <c r="D193" s="286"/>
    </row>
    <row r="194" spans="1:4">
      <c r="A194" t="s">
        <v>729</v>
      </c>
      <c r="B194" t="s">
        <v>730</v>
      </c>
      <c r="C194" s="286"/>
      <c r="D194" s="286"/>
    </row>
    <row r="195" spans="1:4">
      <c r="A195" t="s">
        <v>631</v>
      </c>
      <c r="B195" t="s">
        <v>632</v>
      </c>
      <c r="C195" s="286">
        <v>27</v>
      </c>
      <c r="D195" s="286">
        <v>6</v>
      </c>
    </row>
    <row r="196" spans="1:4">
      <c r="A196" t="s">
        <v>633</v>
      </c>
      <c r="B196" t="s">
        <v>634</v>
      </c>
      <c r="C196" s="286">
        <v>10</v>
      </c>
      <c r="D196" s="286">
        <v>1</v>
      </c>
    </row>
    <row r="197" spans="1:4">
      <c r="A197" t="s">
        <v>635</v>
      </c>
      <c r="B197" t="s">
        <v>636</v>
      </c>
      <c r="C197" s="286">
        <v>80</v>
      </c>
      <c r="D197" s="286">
        <v>14</v>
      </c>
    </row>
    <row r="198" spans="1:4">
      <c r="A198" t="s">
        <v>637</v>
      </c>
      <c r="B198" t="s">
        <v>638</v>
      </c>
      <c r="C198" s="286">
        <v>72</v>
      </c>
      <c r="D198" s="286">
        <v>13</v>
      </c>
    </row>
    <row r="199" spans="1:4">
      <c r="A199" t="s">
        <v>639</v>
      </c>
      <c r="B199" t="s">
        <v>640</v>
      </c>
      <c r="C199" s="286"/>
      <c r="D199" s="286"/>
    </row>
    <row r="200" spans="1:4">
      <c r="A200" t="s">
        <v>641</v>
      </c>
      <c r="B200" t="s">
        <v>642</v>
      </c>
      <c r="C200" s="286">
        <v>2</v>
      </c>
      <c r="D200" s="286">
        <v>2</v>
      </c>
    </row>
    <row r="201" spans="1:4">
      <c r="A201" t="s">
        <v>643</v>
      </c>
      <c r="B201" t="s">
        <v>644</v>
      </c>
      <c r="C201" s="286"/>
      <c r="D201" s="286"/>
    </row>
    <row r="202" spans="1:4">
      <c r="A202" t="s">
        <v>645</v>
      </c>
      <c r="B202" t="s">
        <v>646</v>
      </c>
      <c r="C202" s="286"/>
      <c r="D202" s="286"/>
    </row>
    <row r="203" spans="1:4">
      <c r="A203" t="s">
        <v>647</v>
      </c>
      <c r="B203" t="s">
        <v>648</v>
      </c>
      <c r="C203" s="286"/>
      <c r="D203" s="286"/>
    </row>
    <row r="204" spans="1:4">
      <c r="A204" t="s">
        <v>649</v>
      </c>
      <c r="B204" t="s">
        <v>650</v>
      </c>
      <c r="C204" s="286">
        <v>2</v>
      </c>
      <c r="D204" s="286">
        <v>1</v>
      </c>
    </row>
    <row r="205" spans="1:4">
      <c r="A205" t="s">
        <v>651</v>
      </c>
      <c r="B205" t="s">
        <v>652</v>
      </c>
      <c r="C205" s="286">
        <v>90</v>
      </c>
      <c r="D205" s="286">
        <v>12</v>
      </c>
    </row>
    <row r="206" spans="1:4">
      <c r="A206" t="s">
        <v>763</v>
      </c>
      <c r="B206" t="s">
        <v>764</v>
      </c>
      <c r="C206" s="286">
        <v>17</v>
      </c>
      <c r="D206" s="286">
        <v>1</v>
      </c>
    </row>
    <row r="207" spans="1:4">
      <c r="A207" t="s">
        <v>765</v>
      </c>
      <c r="B207" t="s">
        <v>766</v>
      </c>
      <c r="C207" s="286">
        <v>100</v>
      </c>
      <c r="D207" s="286">
        <v>21</v>
      </c>
    </row>
    <row r="208" spans="1:4">
      <c r="A208" t="s">
        <v>767</v>
      </c>
      <c r="B208" t="s">
        <v>768</v>
      </c>
      <c r="C208" s="286"/>
      <c r="D208" s="286"/>
    </row>
    <row r="209" spans="1:4">
      <c r="A209" t="s">
        <v>769</v>
      </c>
      <c r="B209" t="s">
        <v>770</v>
      </c>
      <c r="C209" s="286"/>
      <c r="D209" s="286"/>
    </row>
    <row r="210" spans="1:4">
      <c r="A210" t="s">
        <v>771</v>
      </c>
      <c r="B210" t="s">
        <v>772</v>
      </c>
      <c r="C210" s="286"/>
      <c r="D210" s="286"/>
    </row>
    <row r="211" spans="1:4">
      <c r="A211" t="s">
        <v>773</v>
      </c>
      <c r="B211" t="s">
        <v>1597</v>
      </c>
      <c r="C211" s="286"/>
      <c r="D211" s="286"/>
    </row>
    <row r="212" spans="1:4">
      <c r="A212" t="s">
        <v>774</v>
      </c>
      <c r="B212" t="s">
        <v>775</v>
      </c>
      <c r="C212" s="286"/>
      <c r="D212" s="286"/>
    </row>
    <row r="213" spans="1:4">
      <c r="A213" t="s">
        <v>662</v>
      </c>
      <c r="B213" t="s">
        <v>663</v>
      </c>
      <c r="C213" s="286"/>
      <c r="D213" s="286"/>
    </row>
    <row r="214" spans="1:4">
      <c r="A214" t="s">
        <v>679</v>
      </c>
      <c r="B214" t="s">
        <v>680</v>
      </c>
      <c r="C214" s="286">
        <v>30</v>
      </c>
      <c r="D214" s="286">
        <v>2</v>
      </c>
    </row>
    <row r="215" spans="1:4">
      <c r="A215" t="s">
        <v>681</v>
      </c>
      <c r="B215" t="s">
        <v>682</v>
      </c>
      <c r="C215" s="286"/>
      <c r="D215" s="286"/>
    </row>
    <row r="216" spans="1:4">
      <c r="A216" t="s">
        <v>733</v>
      </c>
      <c r="B216" t="s">
        <v>734</v>
      </c>
      <c r="C216" s="286">
        <v>220</v>
      </c>
      <c r="D216" s="286">
        <v>42</v>
      </c>
    </row>
    <row r="217" spans="1:4">
      <c r="A217" t="s">
        <v>664</v>
      </c>
      <c r="B217" t="s">
        <v>665</v>
      </c>
      <c r="C217" s="286"/>
      <c r="D217" s="286"/>
    </row>
    <row r="218" spans="1:4">
      <c r="A218" t="s">
        <v>666</v>
      </c>
      <c r="B218" t="s">
        <v>667</v>
      </c>
      <c r="C218" s="286"/>
      <c r="D218" s="286"/>
    </row>
    <row r="219" spans="1:4">
      <c r="A219" t="s">
        <v>668</v>
      </c>
      <c r="B219" t="s">
        <v>669</v>
      </c>
      <c r="C219" s="286"/>
      <c r="D219" s="286"/>
    </row>
    <row r="220" spans="1:4">
      <c r="A220" t="s">
        <v>670</v>
      </c>
      <c r="B220" t="s">
        <v>671</v>
      </c>
      <c r="C220" s="286"/>
      <c r="D220" s="286"/>
    </row>
    <row r="221" spans="1:4">
      <c r="A221" t="s">
        <v>672</v>
      </c>
      <c r="B221" t="s">
        <v>673</v>
      </c>
      <c r="C221" s="286"/>
      <c r="D221" s="286"/>
    </row>
    <row r="222" spans="1:4">
      <c r="A222" t="s">
        <v>674</v>
      </c>
      <c r="B222" t="s">
        <v>675</v>
      </c>
      <c r="C222" s="286"/>
      <c r="D222" s="286"/>
    </row>
    <row r="223" spans="1:4">
      <c r="A223" t="s">
        <v>676</v>
      </c>
      <c r="B223" t="s">
        <v>677</v>
      </c>
      <c r="C223" s="286"/>
      <c r="D223" s="286"/>
    </row>
    <row r="224" spans="1:4">
      <c r="A224" t="s">
        <v>735</v>
      </c>
      <c r="B224" t="s">
        <v>736</v>
      </c>
      <c r="C224" s="286">
        <v>7</v>
      </c>
      <c r="D224" s="286">
        <v>1</v>
      </c>
    </row>
    <row r="225" spans="1:4">
      <c r="A225" t="s">
        <v>737</v>
      </c>
      <c r="B225" t="s">
        <v>738</v>
      </c>
      <c r="C225" s="286">
        <v>18</v>
      </c>
      <c r="D225" s="286">
        <v>5</v>
      </c>
    </row>
    <row r="226" spans="1:4">
      <c r="A226" t="s">
        <v>739</v>
      </c>
      <c r="B226" t="s">
        <v>740</v>
      </c>
      <c r="C226" s="286"/>
      <c r="D226" s="286"/>
    </row>
    <row r="227" spans="1:4">
      <c r="A227" t="s">
        <v>741</v>
      </c>
      <c r="B227" t="s">
        <v>1690</v>
      </c>
      <c r="C227" s="286"/>
      <c r="D227" s="286"/>
    </row>
    <row r="228" spans="1:4">
      <c r="A228" t="s">
        <v>688</v>
      </c>
      <c r="B228" t="s">
        <v>689</v>
      </c>
      <c r="C228" s="286">
        <v>135</v>
      </c>
      <c r="D228" s="286">
        <v>45</v>
      </c>
    </row>
    <row r="229" spans="1:4">
      <c r="A229" t="s">
        <v>690</v>
      </c>
      <c r="B229" t="s">
        <v>691</v>
      </c>
      <c r="C229" s="286"/>
      <c r="D229" s="286"/>
    </row>
    <row r="230" spans="1:4">
      <c r="A230" t="s">
        <v>692</v>
      </c>
      <c r="B230" t="s">
        <v>1691</v>
      </c>
      <c r="C230" s="286"/>
      <c r="D230" s="286"/>
    </row>
    <row r="231" spans="1:4">
      <c r="A231" t="s">
        <v>693</v>
      </c>
      <c r="B231" t="s">
        <v>1692</v>
      </c>
      <c r="C231" s="286"/>
      <c r="D231" s="286"/>
    </row>
    <row r="232" spans="1:4">
      <c r="A232" t="s">
        <v>694</v>
      </c>
      <c r="B232" t="s">
        <v>1693</v>
      </c>
      <c r="C232" s="286"/>
      <c r="D232" s="286"/>
    </row>
    <row r="233" spans="1:4">
      <c r="A233" t="s">
        <v>695</v>
      </c>
      <c r="B233" t="s">
        <v>1694</v>
      </c>
      <c r="C233" s="286"/>
      <c r="D233" s="286"/>
    </row>
    <row r="234" spans="1:4">
      <c r="A234" t="s">
        <v>696</v>
      </c>
      <c r="B234" t="s">
        <v>1561</v>
      </c>
      <c r="C234" s="286"/>
      <c r="D234" s="286"/>
    </row>
    <row r="235" spans="1:4">
      <c r="A235" t="s">
        <v>742</v>
      </c>
      <c r="B235" t="s">
        <v>743</v>
      </c>
      <c r="C235" s="286"/>
      <c r="D235" s="286"/>
    </row>
    <row r="236" spans="1:4">
      <c r="A236" t="s">
        <v>744</v>
      </c>
      <c r="B236" t="s">
        <v>745</v>
      </c>
      <c r="C236" s="286">
        <v>2</v>
      </c>
      <c r="D236" s="286">
        <v>0</v>
      </c>
    </row>
    <row r="237" spans="1:4">
      <c r="A237" t="s">
        <v>746</v>
      </c>
      <c r="B237" t="s">
        <v>1695</v>
      </c>
      <c r="C237" s="286"/>
      <c r="D237" s="286"/>
    </row>
    <row r="238" spans="1:4">
      <c r="A238" t="s">
        <v>747</v>
      </c>
      <c r="B238" t="s">
        <v>748</v>
      </c>
      <c r="C238" s="286"/>
      <c r="D238" s="286"/>
    </row>
    <row r="239" spans="1:4">
      <c r="A239" t="s">
        <v>749</v>
      </c>
      <c r="B239" t="s">
        <v>1696</v>
      </c>
      <c r="C239" s="286"/>
      <c r="D239" s="286"/>
    </row>
    <row r="240" spans="1:4">
      <c r="A240" t="s">
        <v>697</v>
      </c>
      <c r="B240" t="s">
        <v>1619</v>
      </c>
      <c r="C240" s="286">
        <v>3</v>
      </c>
      <c r="D240" s="286">
        <v>0</v>
      </c>
    </row>
    <row r="241" spans="1:4">
      <c r="A241" t="s">
        <v>1468</v>
      </c>
      <c r="B241" t="s">
        <v>1579</v>
      </c>
      <c r="C241" s="286"/>
      <c r="D241" s="286"/>
    </row>
    <row r="242" spans="1:4">
      <c r="A242" t="s">
        <v>1469</v>
      </c>
      <c r="B242" t="s">
        <v>472</v>
      </c>
      <c r="C242" s="286"/>
      <c r="D242" s="286"/>
    </row>
    <row r="243" spans="1:4">
      <c r="A243" t="s">
        <v>1470</v>
      </c>
      <c r="B243" t="s">
        <v>473</v>
      </c>
      <c r="C243" s="286"/>
      <c r="D243" s="286"/>
    </row>
    <row r="244" spans="1:4">
      <c r="A244" t="s">
        <v>724</v>
      </c>
      <c r="B244" t="s">
        <v>725</v>
      </c>
      <c r="C244" s="286">
        <v>110</v>
      </c>
      <c r="D244" s="286">
        <v>27</v>
      </c>
    </row>
    <row r="245" spans="1:4">
      <c r="A245" t="s">
        <v>726</v>
      </c>
      <c r="B245" t="s">
        <v>727</v>
      </c>
      <c r="C245" s="286">
        <v>80</v>
      </c>
      <c r="D245" s="286">
        <v>34</v>
      </c>
    </row>
    <row r="246" spans="1:4">
      <c r="A246" t="s">
        <v>750</v>
      </c>
      <c r="B246" t="s">
        <v>751</v>
      </c>
      <c r="C246" s="286"/>
      <c r="D246" s="286"/>
    </row>
    <row r="247" spans="1:4">
      <c r="A247" t="s">
        <v>597</v>
      </c>
      <c r="B247" t="s">
        <v>598</v>
      </c>
      <c r="C247" s="286"/>
      <c r="D247" s="286"/>
    </row>
    <row r="248" spans="1:4">
      <c r="A248" t="s">
        <v>599</v>
      </c>
      <c r="B248" t="s">
        <v>600</v>
      </c>
      <c r="C248" s="286"/>
      <c r="D248" s="286"/>
    </row>
    <row r="249" spans="1:4">
      <c r="A249" t="s">
        <v>1508</v>
      </c>
      <c r="B249" t="s">
        <v>1565</v>
      </c>
      <c r="C249" s="286"/>
      <c r="D249" s="286"/>
    </row>
    <row r="250" spans="1:4">
      <c r="A250" t="s">
        <v>653</v>
      </c>
      <c r="B250" t="s">
        <v>654</v>
      </c>
      <c r="C250" s="286">
        <v>35</v>
      </c>
      <c r="D250" s="286">
        <v>9</v>
      </c>
    </row>
    <row r="251" spans="1:4">
      <c r="A251" t="s">
        <v>752</v>
      </c>
      <c r="B251" t="s">
        <v>753</v>
      </c>
      <c r="C251" s="286"/>
      <c r="D251" s="286"/>
    </row>
    <row r="252" spans="1:4">
      <c r="A252" t="s">
        <v>655</v>
      </c>
      <c r="B252" t="s">
        <v>656</v>
      </c>
      <c r="C252" s="286"/>
      <c r="D252" s="286"/>
    </row>
    <row r="253" spans="1:4">
      <c r="A253" t="s">
        <v>657</v>
      </c>
      <c r="B253" t="s">
        <v>658</v>
      </c>
      <c r="C253" s="286"/>
      <c r="D253" s="286"/>
    </row>
    <row r="254" spans="1:4">
      <c r="A254" t="s">
        <v>659</v>
      </c>
      <c r="B254" t="s">
        <v>660</v>
      </c>
      <c r="C254" s="286"/>
      <c r="D254" s="286"/>
    </row>
    <row r="255" spans="1:4">
      <c r="A255" t="s">
        <v>1505</v>
      </c>
      <c r="B255" t="s">
        <v>754</v>
      </c>
      <c r="C255" s="286"/>
      <c r="D255" s="286"/>
    </row>
    <row r="256" spans="1:4">
      <c r="A256" t="s">
        <v>1509</v>
      </c>
      <c r="B256" t="s">
        <v>1319</v>
      </c>
      <c r="C256" s="286"/>
      <c r="D256" s="286"/>
    </row>
    <row r="257" spans="1:4">
      <c r="A257" t="s">
        <v>1510</v>
      </c>
      <c r="B257" t="s">
        <v>1566</v>
      </c>
      <c r="C257" s="286"/>
      <c r="D257" s="286"/>
    </row>
    <row r="258" spans="1:4">
      <c r="A258" t="s">
        <v>683</v>
      </c>
      <c r="B258" t="s">
        <v>684</v>
      </c>
      <c r="C258" s="286"/>
      <c r="D258" s="286"/>
    </row>
    <row r="259" spans="1:4">
      <c r="A259" t="s">
        <v>698</v>
      </c>
      <c r="B259" t="s">
        <v>699</v>
      </c>
      <c r="C259" s="286"/>
      <c r="D259" s="286"/>
    </row>
    <row r="260" spans="1:4">
      <c r="A260" t="s">
        <v>685</v>
      </c>
      <c r="B260" t="s">
        <v>686</v>
      </c>
      <c r="C260" s="286"/>
      <c r="D260" s="286"/>
    </row>
    <row r="261" spans="1:4">
      <c r="A261" t="s">
        <v>700</v>
      </c>
      <c r="B261" t="s">
        <v>701</v>
      </c>
      <c r="C261" s="286">
        <v>4</v>
      </c>
      <c r="D261" s="286">
        <v>0</v>
      </c>
    </row>
    <row r="262" spans="1:4">
      <c r="A262" t="s">
        <v>702</v>
      </c>
      <c r="B262" t="s">
        <v>703</v>
      </c>
      <c r="C262" s="286"/>
      <c r="D262" s="286"/>
    </row>
    <row r="263" spans="1:4">
      <c r="A263" t="s">
        <v>704</v>
      </c>
      <c r="B263" t="s">
        <v>705</v>
      </c>
      <c r="C263" s="286"/>
      <c r="D263" s="286"/>
    </row>
    <row r="264" spans="1:4">
      <c r="A264" t="s">
        <v>706</v>
      </c>
      <c r="B264" t="s">
        <v>1620</v>
      </c>
      <c r="C264" s="286"/>
      <c r="D264" s="286"/>
    </row>
    <row r="265" spans="1:4">
      <c r="A265" t="s">
        <v>707</v>
      </c>
      <c r="B265" t="s">
        <v>708</v>
      </c>
      <c r="C265" s="286"/>
      <c r="D265" s="286"/>
    </row>
    <row r="266" spans="1:4">
      <c r="A266" t="s">
        <v>709</v>
      </c>
      <c r="B266" t="s">
        <v>710</v>
      </c>
      <c r="C266" s="286"/>
      <c r="D266" s="286"/>
    </row>
    <row r="267" spans="1:4">
      <c r="A267" t="s">
        <v>711</v>
      </c>
      <c r="B267" t="s">
        <v>712</v>
      </c>
      <c r="C267" s="286"/>
      <c r="D267" s="286"/>
    </row>
    <row r="268" spans="1:4">
      <c r="A268" t="s">
        <v>713</v>
      </c>
      <c r="B268" t="s">
        <v>714</v>
      </c>
      <c r="C268" s="286"/>
      <c r="D268" s="286"/>
    </row>
    <row r="269" spans="1:4">
      <c r="A269" t="s">
        <v>715</v>
      </c>
      <c r="B269" t="s">
        <v>1697</v>
      </c>
      <c r="C269" s="286"/>
      <c r="D269" s="286"/>
    </row>
    <row r="270" spans="1:4">
      <c r="A270" t="s">
        <v>716</v>
      </c>
      <c r="B270" t="s">
        <v>1621</v>
      </c>
      <c r="C270" s="286"/>
      <c r="D270" s="286"/>
    </row>
    <row r="271" spans="1:4">
      <c r="A271" t="s">
        <v>717</v>
      </c>
      <c r="B271" t="s">
        <v>1661</v>
      </c>
      <c r="C271" s="286"/>
      <c r="D271" s="286"/>
    </row>
    <row r="272" spans="1:4">
      <c r="A272" t="s">
        <v>718</v>
      </c>
      <c r="B272" t="s">
        <v>1662</v>
      </c>
      <c r="C272" s="286"/>
      <c r="D272" s="286"/>
    </row>
    <row r="273" spans="1:4">
      <c r="A273" t="s">
        <v>719</v>
      </c>
      <c r="B273" t="s">
        <v>720</v>
      </c>
      <c r="C273" s="286"/>
      <c r="D273" s="286"/>
    </row>
    <row r="274" spans="1:4">
      <c r="A274" t="s">
        <v>721</v>
      </c>
      <c r="B274" t="s">
        <v>1622</v>
      </c>
      <c r="C274" s="286"/>
      <c r="D274" s="286"/>
    </row>
    <row r="275" spans="1:4">
      <c r="A275" t="s">
        <v>755</v>
      </c>
      <c r="B275" t="s">
        <v>756</v>
      </c>
      <c r="C275" s="286"/>
      <c r="D275" s="286"/>
    </row>
    <row r="276" spans="1:4">
      <c r="A276" t="s">
        <v>1542</v>
      </c>
      <c r="B276" t="s">
        <v>1320</v>
      </c>
      <c r="C276" s="286"/>
      <c r="D276" s="286"/>
    </row>
    <row r="277" spans="1:4">
      <c r="A277" t="s">
        <v>1511</v>
      </c>
      <c r="B277" t="s">
        <v>1321</v>
      </c>
      <c r="C277" s="286"/>
      <c r="D277" s="286"/>
    </row>
    <row r="278" spans="1:4">
      <c r="A278" t="s">
        <v>1506</v>
      </c>
      <c r="B278" t="s">
        <v>1323</v>
      </c>
      <c r="C278" s="286"/>
      <c r="D278" s="286"/>
    </row>
    <row r="279" spans="1:4">
      <c r="A279" t="s">
        <v>1507</v>
      </c>
      <c r="B279" t="s">
        <v>1324</v>
      </c>
      <c r="C279" s="286"/>
      <c r="D279" s="286"/>
    </row>
    <row r="280" spans="1:4">
      <c r="A280" t="s">
        <v>1512</v>
      </c>
      <c r="B280" t="s">
        <v>1325</v>
      </c>
      <c r="C280" s="286"/>
      <c r="D280" s="286"/>
    </row>
    <row r="281" spans="1:4">
      <c r="A281" t="s">
        <v>722</v>
      </c>
      <c r="B281" t="s">
        <v>1623</v>
      </c>
      <c r="C281" s="286"/>
      <c r="D281" s="286"/>
    </row>
    <row r="282" spans="1:4">
      <c r="A282" t="s">
        <v>1513</v>
      </c>
      <c r="B282" t="s">
        <v>1663</v>
      </c>
      <c r="C282" s="286"/>
      <c r="D282" s="286"/>
    </row>
    <row r="283" spans="1:4">
      <c r="A283" t="s">
        <v>758</v>
      </c>
      <c r="B283" t="s">
        <v>759</v>
      </c>
      <c r="C283" s="286"/>
      <c r="D283" s="286"/>
    </row>
    <row r="284" spans="1:4">
      <c r="A284" t="s">
        <v>760</v>
      </c>
      <c r="B284" t="s">
        <v>761</v>
      </c>
      <c r="C284" s="286">
        <v>2</v>
      </c>
      <c r="D284" s="286">
        <v>1</v>
      </c>
    </row>
    <row r="285" spans="1:4">
      <c r="A285" t="s">
        <v>1514</v>
      </c>
      <c r="B285" t="s">
        <v>1322</v>
      </c>
      <c r="C285" s="286"/>
      <c r="D285" s="286"/>
    </row>
    <row r="286" spans="1:4">
      <c r="A286" t="s">
        <v>1515</v>
      </c>
      <c r="B286" t="s">
        <v>1326</v>
      </c>
      <c r="C286" s="286"/>
      <c r="D286" s="286"/>
    </row>
    <row r="287" spans="1:4">
      <c r="A287" t="s">
        <v>1516</v>
      </c>
      <c r="B287" t="s">
        <v>1624</v>
      </c>
      <c r="C287" s="286"/>
      <c r="D287" s="286"/>
    </row>
    <row r="288" spans="1:4">
      <c r="A288" t="s">
        <v>1517</v>
      </c>
      <c r="B288" t="s">
        <v>1739</v>
      </c>
      <c r="C288" s="286"/>
      <c r="D288" s="286"/>
    </row>
    <row r="289" spans="1:4">
      <c r="A289" t="s">
        <v>1518</v>
      </c>
      <c r="B289" t="s">
        <v>1327</v>
      </c>
      <c r="C289" s="286"/>
      <c r="D289" s="286"/>
    </row>
    <row r="290" spans="1:4">
      <c r="A290" t="s">
        <v>1519</v>
      </c>
      <c r="B290" t="s">
        <v>1328</v>
      </c>
      <c r="C290" s="286"/>
      <c r="D290" s="286"/>
    </row>
    <row r="291" spans="1:4">
      <c r="A291" t="s">
        <v>1520</v>
      </c>
      <c r="B291" t="s">
        <v>1329</v>
      </c>
      <c r="C291" s="286"/>
      <c r="D291" s="286"/>
    </row>
    <row r="292" spans="1:4">
      <c r="A292" t="s">
        <v>1521</v>
      </c>
      <c r="B292" t="s">
        <v>1330</v>
      </c>
      <c r="C292" s="286"/>
      <c r="D292" s="286"/>
    </row>
    <row r="293" spans="1:4">
      <c r="A293" t="s">
        <v>1522</v>
      </c>
      <c r="B293" t="s">
        <v>1740</v>
      </c>
      <c r="C293" s="286"/>
      <c r="D293" s="286"/>
    </row>
    <row r="294" spans="1:4">
      <c r="A294" t="s">
        <v>1523</v>
      </c>
      <c r="B294" t="s">
        <v>1331</v>
      </c>
      <c r="C294" s="286"/>
      <c r="D294" s="286"/>
    </row>
    <row r="295" spans="1:4">
      <c r="A295" t="s">
        <v>1524</v>
      </c>
      <c r="B295" t="s">
        <v>1741</v>
      </c>
      <c r="C295" s="286"/>
      <c r="D295" s="286"/>
    </row>
    <row r="296" spans="1:4">
      <c r="A296" t="s">
        <v>1525</v>
      </c>
      <c r="B296" t="s">
        <v>1664</v>
      </c>
      <c r="C296" s="286"/>
      <c r="D296" s="286"/>
    </row>
    <row r="297" spans="1:4">
      <c r="A297" t="s">
        <v>1503</v>
      </c>
      <c r="B297" t="s">
        <v>1332</v>
      </c>
      <c r="C297" s="286">
        <v>0</v>
      </c>
      <c r="D297" s="286">
        <v>0</v>
      </c>
    </row>
    <row r="298" spans="1:4">
      <c r="A298" t="s">
        <v>1504</v>
      </c>
      <c r="B298" t="s">
        <v>1665</v>
      </c>
      <c r="C298" s="286"/>
      <c r="D298" s="286"/>
    </row>
    <row r="299" spans="1:4">
      <c r="A299" t="s">
        <v>1526</v>
      </c>
      <c r="B299" t="s">
        <v>1666</v>
      </c>
      <c r="C299" s="286"/>
      <c r="D299" s="286"/>
    </row>
    <row r="300" spans="1:4">
      <c r="A300" t="s">
        <v>337</v>
      </c>
      <c r="B300" t="s">
        <v>1567</v>
      </c>
      <c r="C300" s="286"/>
      <c r="D300" s="286"/>
    </row>
    <row r="301" spans="1:4">
      <c r="A301" t="s">
        <v>338</v>
      </c>
      <c r="B301" t="s">
        <v>1625</v>
      </c>
      <c r="C301" s="286"/>
      <c r="D301" s="286"/>
    </row>
    <row r="302" spans="1:4">
      <c r="A302" t="s">
        <v>339</v>
      </c>
      <c r="B302" t="s">
        <v>340</v>
      </c>
      <c r="C302" s="286"/>
      <c r="D302" s="286"/>
    </row>
    <row r="303" spans="1:4">
      <c r="A303" t="s">
        <v>1216</v>
      </c>
      <c r="B303" t="s">
        <v>1373</v>
      </c>
      <c r="C303" s="286"/>
      <c r="D303" s="286"/>
    </row>
    <row r="304" spans="1:4">
      <c r="A304" t="s">
        <v>1361</v>
      </c>
      <c r="B304" t="s">
        <v>1748</v>
      </c>
      <c r="C304" s="286"/>
      <c r="D304" s="286"/>
    </row>
    <row r="305" spans="1:4">
      <c r="A305" t="s">
        <v>362</v>
      </c>
      <c r="B305" t="s">
        <v>1716</v>
      </c>
      <c r="C305" s="286"/>
      <c r="D305" s="286"/>
    </row>
    <row r="306" spans="1:4">
      <c r="A306" t="s">
        <v>363</v>
      </c>
      <c r="B306" t="s">
        <v>1717</v>
      </c>
      <c r="C306" s="286"/>
      <c r="D306" s="286"/>
    </row>
    <row r="307" spans="1:4">
      <c r="A307" t="s">
        <v>364</v>
      </c>
      <c r="B307" t="s">
        <v>1718</v>
      </c>
      <c r="C307" s="286">
        <v>319</v>
      </c>
      <c r="D307" s="286">
        <v>137</v>
      </c>
    </row>
    <row r="308" spans="1:4">
      <c r="A308" t="s">
        <v>365</v>
      </c>
      <c r="B308" t="s">
        <v>1720</v>
      </c>
      <c r="C308" s="286"/>
      <c r="D308" s="286"/>
    </row>
    <row r="309" spans="1:4">
      <c r="A309" t="s">
        <v>306</v>
      </c>
      <c r="B309" t="s">
        <v>1721</v>
      </c>
      <c r="C309" s="286">
        <v>1029</v>
      </c>
      <c r="D309" s="286">
        <v>269</v>
      </c>
    </row>
    <row r="310" spans="1:4">
      <c r="A310" t="s">
        <v>367</v>
      </c>
      <c r="B310" t="s">
        <v>1722</v>
      </c>
      <c r="C310" s="286"/>
      <c r="D310" s="286"/>
    </row>
    <row r="311" spans="1:4">
      <c r="A311" t="s">
        <v>368</v>
      </c>
      <c r="B311" t="s">
        <v>1626</v>
      </c>
      <c r="C311" s="286">
        <v>454</v>
      </c>
      <c r="D311" s="286">
        <v>185</v>
      </c>
    </row>
    <row r="312" spans="1:4">
      <c r="A312" t="s">
        <v>369</v>
      </c>
      <c r="B312" t="s">
        <v>1709</v>
      </c>
      <c r="C312" s="286"/>
      <c r="D312" s="286"/>
    </row>
    <row r="313" spans="1:4">
      <c r="A313" t="s">
        <v>370</v>
      </c>
      <c r="B313" t="s">
        <v>1723</v>
      </c>
      <c r="C313" s="286"/>
      <c r="D313" s="286"/>
    </row>
    <row r="314" spans="1:4">
      <c r="A314" t="s">
        <v>371</v>
      </c>
      <c r="B314" t="s">
        <v>1724</v>
      </c>
      <c r="C314" s="286"/>
      <c r="D314" s="286"/>
    </row>
    <row r="315" spans="1:4">
      <c r="A315" t="s">
        <v>372</v>
      </c>
      <c r="B315" t="s">
        <v>1727</v>
      </c>
      <c r="C315" s="286"/>
      <c r="D315" s="286"/>
    </row>
    <row r="316" spans="1:4">
      <c r="A316" t="s">
        <v>1337</v>
      </c>
      <c r="B316" t="s">
        <v>1728</v>
      </c>
      <c r="C316" s="286"/>
      <c r="D316" s="286"/>
    </row>
    <row r="317" spans="1:4">
      <c r="A317" t="s">
        <v>373</v>
      </c>
      <c r="B317" t="s">
        <v>1730</v>
      </c>
      <c r="C317" s="286"/>
      <c r="D317" s="286"/>
    </row>
    <row r="318" spans="1:4">
      <c r="A318" t="s">
        <v>374</v>
      </c>
      <c r="B318" t="s">
        <v>1731</v>
      </c>
      <c r="C318" s="286"/>
      <c r="D318" s="286"/>
    </row>
    <row r="319" spans="1:4">
      <c r="A319" t="s">
        <v>1360</v>
      </c>
      <c r="B319" t="s">
        <v>1749</v>
      </c>
      <c r="C319" s="286"/>
      <c r="D319" s="286"/>
    </row>
    <row r="320" spans="1:4">
      <c r="A320" t="s">
        <v>375</v>
      </c>
      <c r="B320" t="s">
        <v>1733</v>
      </c>
      <c r="C320" s="286"/>
      <c r="D320" s="286"/>
    </row>
    <row r="321" spans="1:4">
      <c r="A321" t="s">
        <v>376</v>
      </c>
      <c r="B321" t="s">
        <v>1734</v>
      </c>
      <c r="C321" s="286"/>
      <c r="D321" s="286"/>
    </row>
    <row r="322" spans="1:4">
      <c r="A322" t="s">
        <v>377</v>
      </c>
      <c r="B322" t="s">
        <v>1735</v>
      </c>
      <c r="C322" s="286"/>
      <c r="D322" s="286"/>
    </row>
    <row r="323" spans="1:4">
      <c r="A323" t="s">
        <v>378</v>
      </c>
      <c r="B323" t="s">
        <v>1699</v>
      </c>
      <c r="C323" s="286"/>
      <c r="D323" s="286"/>
    </row>
    <row r="324" spans="1:4">
      <c r="A324" t="s">
        <v>379</v>
      </c>
      <c r="B324" t="s">
        <v>1580</v>
      </c>
      <c r="C324" s="286">
        <v>5094</v>
      </c>
      <c r="D324" s="286">
        <v>1474</v>
      </c>
    </row>
    <row r="325" spans="1:4">
      <c r="A325" t="s">
        <v>380</v>
      </c>
      <c r="B325" t="s">
        <v>1581</v>
      </c>
      <c r="C325" s="286"/>
      <c r="D325" s="286"/>
    </row>
    <row r="326" spans="1:4">
      <c r="A326" t="s">
        <v>381</v>
      </c>
      <c r="B326" t="s">
        <v>1700</v>
      </c>
      <c r="C326" s="286"/>
      <c r="D326" s="286"/>
    </row>
    <row r="327" spans="1:4">
      <c r="A327" t="s">
        <v>382</v>
      </c>
      <c r="B327" t="s">
        <v>1701</v>
      </c>
      <c r="C327" s="286"/>
      <c r="D327" s="286"/>
    </row>
    <row r="328" spans="1:4">
      <c r="A328" t="s">
        <v>383</v>
      </c>
      <c r="B328" t="s">
        <v>1702</v>
      </c>
      <c r="C328" s="286"/>
      <c r="D328" s="286"/>
    </row>
    <row r="329" spans="1:4">
      <c r="A329" t="s">
        <v>384</v>
      </c>
      <c r="B329" t="s">
        <v>1703</v>
      </c>
      <c r="C329" s="286">
        <v>4496</v>
      </c>
      <c r="D329" s="286">
        <v>1158</v>
      </c>
    </row>
    <row r="330" spans="1:4">
      <c r="A330" t="s">
        <v>385</v>
      </c>
      <c r="B330" t="s">
        <v>1704</v>
      </c>
      <c r="C330" s="286"/>
      <c r="D330" s="286"/>
    </row>
    <row r="331" spans="1:4">
      <c r="A331" t="s">
        <v>386</v>
      </c>
      <c r="B331" t="s">
        <v>1705</v>
      </c>
      <c r="C331" s="286">
        <v>5094</v>
      </c>
      <c r="D331" s="286">
        <v>1472</v>
      </c>
    </row>
    <row r="332" spans="1:4">
      <c r="A332" t="s">
        <v>387</v>
      </c>
      <c r="B332" t="s">
        <v>1582</v>
      </c>
      <c r="C332" s="286">
        <v>4363</v>
      </c>
      <c r="D332" s="286">
        <v>1136</v>
      </c>
    </row>
    <row r="333" spans="1:4">
      <c r="A333" t="s">
        <v>388</v>
      </c>
      <c r="B333" t="s">
        <v>1583</v>
      </c>
      <c r="C333" s="286">
        <v>4371</v>
      </c>
      <c r="D333" s="286">
        <v>1138</v>
      </c>
    </row>
    <row r="334" spans="1:4">
      <c r="A334" t="s">
        <v>389</v>
      </c>
      <c r="B334" t="s">
        <v>1719</v>
      </c>
      <c r="C334" s="286">
        <v>5724</v>
      </c>
      <c r="D334" s="286">
        <v>1411</v>
      </c>
    </row>
    <row r="335" spans="1:4">
      <c r="A335" t="s">
        <v>1359</v>
      </c>
      <c r="B335" t="s">
        <v>1757</v>
      </c>
      <c r="C335" s="286"/>
      <c r="D335" s="286"/>
    </row>
    <row r="336" spans="1:4">
      <c r="A336" t="s">
        <v>390</v>
      </c>
      <c r="B336" t="s">
        <v>1584</v>
      </c>
      <c r="C336" s="286"/>
      <c r="D336" s="286"/>
    </row>
    <row r="337" spans="1:4">
      <c r="A337" t="s">
        <v>391</v>
      </c>
      <c r="B337" t="s">
        <v>1706</v>
      </c>
      <c r="C337" s="286"/>
      <c r="D337" s="286"/>
    </row>
    <row r="338" spans="1:4">
      <c r="A338" t="s">
        <v>392</v>
      </c>
      <c r="B338" t="s">
        <v>1707</v>
      </c>
      <c r="C338" s="286">
        <v>3454</v>
      </c>
      <c r="D338" s="286">
        <v>1027</v>
      </c>
    </row>
    <row r="339" spans="1:4">
      <c r="A339" t="s">
        <v>393</v>
      </c>
      <c r="B339" t="s">
        <v>1585</v>
      </c>
      <c r="C339" s="286">
        <v>6519</v>
      </c>
      <c r="D339" s="286">
        <v>1818</v>
      </c>
    </row>
    <row r="340" spans="1:4">
      <c r="A340" t="s">
        <v>394</v>
      </c>
      <c r="B340" t="s">
        <v>1586</v>
      </c>
      <c r="C340" s="286">
        <v>4489</v>
      </c>
      <c r="D340" s="286">
        <v>1270</v>
      </c>
    </row>
    <row r="341" spans="1:4">
      <c r="A341" t="s">
        <v>395</v>
      </c>
      <c r="B341" t="s">
        <v>1627</v>
      </c>
      <c r="C341" s="286"/>
      <c r="D341" s="286"/>
    </row>
    <row r="342" spans="1:4">
      <c r="A342" t="s">
        <v>396</v>
      </c>
      <c r="B342" t="s">
        <v>1708</v>
      </c>
      <c r="C342" s="286">
        <v>694</v>
      </c>
      <c r="D342" s="286">
        <v>326</v>
      </c>
    </row>
    <row r="343" spans="1:4">
      <c r="A343" t="s">
        <v>397</v>
      </c>
      <c r="B343" t="s">
        <v>1587</v>
      </c>
      <c r="C343" s="286">
        <v>4899</v>
      </c>
      <c r="D343" s="286">
        <v>1396</v>
      </c>
    </row>
    <row r="344" spans="1:4">
      <c r="A344" t="s">
        <v>1362</v>
      </c>
      <c r="B344" t="s">
        <v>1364</v>
      </c>
      <c r="C344" s="286"/>
      <c r="D344" s="286"/>
    </row>
    <row r="345" spans="1:4">
      <c r="A345" t="s">
        <v>1363</v>
      </c>
      <c r="B345" t="s">
        <v>1710</v>
      </c>
      <c r="C345" s="286"/>
      <c r="D345" s="286"/>
    </row>
    <row r="346" spans="1:4">
      <c r="A346" t="s">
        <v>398</v>
      </c>
      <c r="B346" t="s">
        <v>1711</v>
      </c>
      <c r="C346" s="286"/>
      <c r="D346" s="286"/>
    </row>
    <row r="347" spans="1:4">
      <c r="A347" t="s">
        <v>399</v>
      </c>
      <c r="B347" t="s">
        <v>1712</v>
      </c>
      <c r="C347" s="286">
        <v>4633</v>
      </c>
      <c r="D347" s="286">
        <v>1333</v>
      </c>
    </row>
    <row r="348" spans="1:4">
      <c r="A348" t="s">
        <v>400</v>
      </c>
      <c r="B348" t="s">
        <v>1713</v>
      </c>
      <c r="C348" s="286">
        <v>4579</v>
      </c>
      <c r="D348" s="286">
        <v>1317</v>
      </c>
    </row>
    <row r="349" spans="1:4">
      <c r="A349" t="s">
        <v>402</v>
      </c>
      <c r="B349" t="s">
        <v>1628</v>
      </c>
      <c r="C349" s="286"/>
      <c r="D349" s="286"/>
    </row>
    <row r="350" spans="1:4">
      <c r="A350" t="s">
        <v>403</v>
      </c>
      <c r="B350" t="s">
        <v>1629</v>
      </c>
      <c r="C350" s="286">
        <v>1333</v>
      </c>
      <c r="D350" s="286">
        <v>499</v>
      </c>
    </row>
    <row r="351" spans="1:4">
      <c r="A351" t="s">
        <v>404</v>
      </c>
      <c r="B351" t="s">
        <v>1588</v>
      </c>
      <c r="C351" s="286"/>
      <c r="D351" s="286"/>
    </row>
    <row r="352" spans="1:4">
      <c r="A352" t="s">
        <v>406</v>
      </c>
      <c r="B352" t="s">
        <v>1725</v>
      </c>
      <c r="C352" s="286"/>
      <c r="D352" s="286"/>
    </row>
    <row r="353" spans="1:4">
      <c r="A353" t="s">
        <v>407</v>
      </c>
      <c r="B353" t="s">
        <v>1726</v>
      </c>
      <c r="C353" s="286"/>
      <c r="D353" s="286"/>
    </row>
    <row r="354" spans="1:4">
      <c r="A354" t="s">
        <v>408</v>
      </c>
      <c r="B354" t="s">
        <v>1729</v>
      </c>
      <c r="C354" s="286"/>
      <c r="D354" s="286"/>
    </row>
    <row r="355" spans="1:4">
      <c r="A355" t="s">
        <v>409</v>
      </c>
      <c r="B355" t="s">
        <v>1589</v>
      </c>
      <c r="C355" s="286">
        <v>5397</v>
      </c>
      <c r="D355" s="286">
        <v>1523</v>
      </c>
    </row>
    <row r="356" spans="1:4">
      <c r="A356" t="s">
        <v>410</v>
      </c>
      <c r="B356" t="s">
        <v>1732</v>
      </c>
      <c r="C356" s="286">
        <v>3498</v>
      </c>
      <c r="D356" s="286">
        <v>1140</v>
      </c>
    </row>
    <row r="357" spans="1:4">
      <c r="A357" t="s">
        <v>1338</v>
      </c>
      <c r="B357" t="s">
        <v>1339</v>
      </c>
      <c r="C357" s="286"/>
      <c r="D357" s="286"/>
    </row>
    <row r="358" spans="1:4">
      <c r="A358" t="s">
        <v>411</v>
      </c>
      <c r="B358" t="s">
        <v>1590</v>
      </c>
      <c r="C358" s="286">
        <v>4709</v>
      </c>
      <c r="D358" s="286">
        <v>1322</v>
      </c>
    </row>
    <row r="359" spans="1:4">
      <c r="A359" t="s">
        <v>412</v>
      </c>
      <c r="B359" t="s">
        <v>1591</v>
      </c>
      <c r="C359" s="286"/>
      <c r="D359" s="286"/>
    </row>
    <row r="360" spans="1:4">
      <c r="A360" t="s">
        <v>414</v>
      </c>
      <c r="B360" t="s">
        <v>1630</v>
      </c>
      <c r="C360" s="286">
        <v>1313</v>
      </c>
      <c r="D360" s="286">
        <v>498</v>
      </c>
    </row>
    <row r="361" spans="1:4">
      <c r="A361" t="s">
        <v>415</v>
      </c>
      <c r="B361" t="s">
        <v>1592</v>
      </c>
      <c r="C361" s="286">
        <v>2013</v>
      </c>
      <c r="D361" s="286">
        <v>443</v>
      </c>
    </row>
    <row r="362" spans="1:4">
      <c r="A362" t="s">
        <v>416</v>
      </c>
      <c r="B362" t="s">
        <v>1631</v>
      </c>
      <c r="C362" s="286"/>
      <c r="D362" s="286"/>
    </row>
    <row r="363" spans="1:4">
      <c r="A363" t="s">
        <v>417</v>
      </c>
      <c r="B363" t="s">
        <v>1632</v>
      </c>
      <c r="C363" s="286">
        <v>4886</v>
      </c>
      <c r="D363" s="286">
        <v>1387</v>
      </c>
    </row>
    <row r="364" spans="1:4">
      <c r="A364" t="s">
        <v>418</v>
      </c>
      <c r="B364" t="s">
        <v>1633</v>
      </c>
      <c r="C364" s="286"/>
      <c r="D364" s="286"/>
    </row>
    <row r="365" spans="1:4">
      <c r="A365" t="s">
        <v>419</v>
      </c>
      <c r="B365" t="s">
        <v>1593</v>
      </c>
      <c r="C365" s="286">
        <v>5392</v>
      </c>
      <c r="D365" s="286">
        <v>1538</v>
      </c>
    </row>
    <row r="366" spans="1:4">
      <c r="A366" t="s">
        <v>420</v>
      </c>
      <c r="B366" t="s">
        <v>1715</v>
      </c>
      <c r="C366" s="286"/>
      <c r="D366" s="286"/>
    </row>
    <row r="367" spans="1:4">
      <c r="A367" t="s">
        <v>1543</v>
      </c>
      <c r="B367" t="s">
        <v>1714</v>
      </c>
      <c r="C367" s="286"/>
      <c r="D367" s="286"/>
    </row>
    <row r="368" spans="1:4">
      <c r="A368" t="s">
        <v>422</v>
      </c>
      <c r="B368" t="s">
        <v>1594</v>
      </c>
      <c r="C368" s="286"/>
      <c r="D368" s="286"/>
    </row>
    <row r="369" spans="1:4">
      <c r="A369" t="s">
        <v>424</v>
      </c>
      <c r="B369" t="s">
        <v>1598</v>
      </c>
      <c r="C369" s="286"/>
      <c r="D369" s="286"/>
    </row>
    <row r="370" spans="1:4">
      <c r="A370" t="s">
        <v>425</v>
      </c>
      <c r="B370" t="s">
        <v>1599</v>
      </c>
      <c r="C370" s="286"/>
      <c r="D370" s="286"/>
    </row>
    <row r="371" spans="1:4">
      <c r="A371" t="s">
        <v>426</v>
      </c>
      <c r="B371" t="s">
        <v>1568</v>
      </c>
      <c r="C371" s="286">
        <v>5111</v>
      </c>
      <c r="D371" s="286">
        <v>1450</v>
      </c>
    </row>
    <row r="372" spans="1:4">
      <c r="A372" t="s">
        <v>427</v>
      </c>
      <c r="B372" t="s">
        <v>1569</v>
      </c>
      <c r="C372" s="286"/>
      <c r="D372" s="286"/>
    </row>
    <row r="373" spans="1:4">
      <c r="A373" t="s">
        <v>428</v>
      </c>
      <c r="B373" t="s">
        <v>1570</v>
      </c>
      <c r="C373" s="286"/>
      <c r="D373" s="286"/>
    </row>
    <row r="374" spans="1:4">
      <c r="A374" t="s">
        <v>429</v>
      </c>
      <c r="B374" t="s">
        <v>1634</v>
      </c>
      <c r="C374" s="286"/>
      <c r="D374" s="286"/>
    </row>
    <row r="375" spans="1:4">
      <c r="A375" t="s">
        <v>430</v>
      </c>
      <c r="B375" t="s">
        <v>1635</v>
      </c>
      <c r="C375" s="286"/>
      <c r="D375" s="286"/>
    </row>
    <row r="376" spans="1:4">
      <c r="A376" t="s">
        <v>431</v>
      </c>
      <c r="B376" t="s">
        <v>432</v>
      </c>
      <c r="C376" s="286"/>
      <c r="D376" s="286"/>
    </row>
    <row r="377" spans="1:4">
      <c r="A377" t="s">
        <v>434</v>
      </c>
      <c r="B377" t="s">
        <v>1636</v>
      </c>
      <c r="C377" s="286">
        <v>5111</v>
      </c>
      <c r="D377" s="286">
        <v>1450</v>
      </c>
    </row>
    <row r="378" spans="1:4">
      <c r="A378" t="s">
        <v>435</v>
      </c>
      <c r="B378" t="s">
        <v>1571</v>
      </c>
      <c r="C378" s="286"/>
      <c r="D378" s="286"/>
    </row>
    <row r="379" spans="1:4">
      <c r="A379" t="s">
        <v>436</v>
      </c>
      <c r="B379" t="s">
        <v>1572</v>
      </c>
      <c r="C379" s="286"/>
      <c r="D379" s="286"/>
    </row>
    <row r="380" spans="1:4">
      <c r="A380" t="s">
        <v>437</v>
      </c>
      <c r="B380" t="s">
        <v>1573</v>
      </c>
      <c r="C380" s="286"/>
      <c r="D380" s="286"/>
    </row>
    <row r="381" spans="1:4">
      <c r="A381" t="s">
        <v>1346</v>
      </c>
      <c r="B381" t="s">
        <v>1347</v>
      </c>
      <c r="C381" s="286"/>
      <c r="D381" s="286"/>
    </row>
    <row r="382" spans="1:4">
      <c r="A382" t="s">
        <v>1348</v>
      </c>
      <c r="B382" t="s">
        <v>1574</v>
      </c>
      <c r="C382" s="286">
        <v>110</v>
      </c>
      <c r="D382" s="286">
        <v>28</v>
      </c>
    </row>
    <row r="383" spans="1:4">
      <c r="A383" t="s">
        <v>1349</v>
      </c>
      <c r="B383" t="s">
        <v>1353</v>
      </c>
      <c r="C383" s="286">
        <v>105</v>
      </c>
      <c r="D383" s="286">
        <v>26</v>
      </c>
    </row>
    <row r="384" spans="1:4">
      <c r="A384" t="s">
        <v>1350</v>
      </c>
      <c r="B384" t="s">
        <v>1354</v>
      </c>
      <c r="C384" s="286"/>
      <c r="D384" s="286"/>
    </row>
    <row r="385" spans="1:4">
      <c r="A385" t="s">
        <v>1351</v>
      </c>
      <c r="B385" t="s">
        <v>1352</v>
      </c>
      <c r="C385" s="286">
        <v>110</v>
      </c>
      <c r="D385" s="286">
        <v>28</v>
      </c>
    </row>
    <row r="386" spans="1:4">
      <c r="A386" t="s">
        <v>1273</v>
      </c>
      <c r="B386" t="s">
        <v>1637</v>
      </c>
      <c r="C386" s="286">
        <v>281</v>
      </c>
      <c r="D386" s="286">
        <v>100</v>
      </c>
    </row>
    <row r="387" spans="1:4">
      <c r="A387" t="s">
        <v>1275</v>
      </c>
      <c r="B387" t="s">
        <v>1345</v>
      </c>
      <c r="C387" s="286"/>
      <c r="D387" s="286"/>
    </row>
    <row r="388" spans="1:4">
      <c r="A388" t="s">
        <v>439</v>
      </c>
      <c r="B388" t="s">
        <v>1638</v>
      </c>
      <c r="C388" s="286"/>
      <c r="D388" s="286"/>
    </row>
    <row r="389" spans="1:4">
      <c r="A389" t="s">
        <v>440</v>
      </c>
      <c r="B389" t="s">
        <v>1698</v>
      </c>
      <c r="C389" s="286"/>
      <c r="D389" s="286"/>
    </row>
    <row r="390" spans="1:4">
      <c r="A390" t="s">
        <v>441</v>
      </c>
      <c r="B390" t="s">
        <v>1639</v>
      </c>
      <c r="C390" s="286"/>
      <c r="D390" s="286"/>
    </row>
    <row r="391" spans="1:4">
      <c r="A391" t="s">
        <v>341</v>
      </c>
      <c r="B391" t="s">
        <v>342</v>
      </c>
      <c r="C391" s="286"/>
      <c r="D391" s="286"/>
    </row>
    <row r="392" spans="1:4">
      <c r="A392" t="s">
        <v>343</v>
      </c>
      <c r="B392" t="s">
        <v>344</v>
      </c>
      <c r="C392" s="286"/>
      <c r="D392" s="286"/>
    </row>
    <row r="393" spans="1:4">
      <c r="A393" t="s">
        <v>346</v>
      </c>
      <c r="B393" t="s">
        <v>1336</v>
      </c>
      <c r="C393" s="286">
        <v>7817</v>
      </c>
      <c r="D393" s="286">
        <v>2162</v>
      </c>
    </row>
    <row r="394" spans="1:4">
      <c r="A394" t="s">
        <v>1335</v>
      </c>
      <c r="B394" t="s">
        <v>1343</v>
      </c>
      <c r="C394" s="286">
        <v>2708</v>
      </c>
      <c r="D394" s="286">
        <v>485</v>
      </c>
    </row>
    <row r="395" spans="1:4">
      <c r="A395" t="s">
        <v>1342</v>
      </c>
      <c r="B395" t="s">
        <v>1344</v>
      </c>
      <c r="C395" s="286"/>
      <c r="D395" s="286"/>
    </row>
    <row r="396" spans="1:4">
      <c r="A396" t="s">
        <v>347</v>
      </c>
      <c r="B396" t="s">
        <v>348</v>
      </c>
      <c r="C396" s="286"/>
      <c r="D396" s="286"/>
    </row>
    <row r="397" spans="1:4">
      <c r="A397" t="s">
        <v>349</v>
      </c>
      <c r="B397" t="s">
        <v>1640</v>
      </c>
      <c r="C397" s="286"/>
      <c r="D397" s="286"/>
    </row>
    <row r="398" spans="1:4">
      <c r="A398" t="s">
        <v>350</v>
      </c>
      <c r="B398" t="s">
        <v>1641</v>
      </c>
      <c r="C398" s="286"/>
      <c r="D398" s="286"/>
    </row>
    <row r="399" spans="1:4">
      <c r="A399" t="s">
        <v>352</v>
      </c>
      <c r="B399" t="s">
        <v>1642</v>
      </c>
      <c r="C399" s="286"/>
      <c r="D399" s="286"/>
    </row>
    <row r="400" spans="1:4">
      <c r="A400" t="s">
        <v>353</v>
      </c>
      <c r="B400" t="s">
        <v>354</v>
      </c>
      <c r="C400" s="286">
        <v>3441</v>
      </c>
      <c r="D400" s="286">
        <v>1010</v>
      </c>
    </row>
    <row r="401" spans="1:4">
      <c r="A401" t="s">
        <v>355</v>
      </c>
      <c r="B401" t="s">
        <v>1643</v>
      </c>
      <c r="C401" s="286"/>
      <c r="D401" s="286"/>
    </row>
    <row r="402" spans="1:4">
      <c r="A402" t="s">
        <v>1370</v>
      </c>
      <c r="B402" t="s">
        <v>1747</v>
      </c>
      <c r="C402" s="286"/>
      <c r="D402" s="286"/>
    </row>
    <row r="403" spans="1:4">
      <c r="A403" t="s">
        <v>1371</v>
      </c>
      <c r="B403" t="s">
        <v>1746</v>
      </c>
      <c r="C403" s="286"/>
      <c r="D403" s="286"/>
    </row>
    <row r="404" spans="1:4">
      <c r="A404" t="s">
        <v>1372</v>
      </c>
      <c r="B404" t="s">
        <v>1745</v>
      </c>
      <c r="C404" s="286"/>
      <c r="D404" s="286"/>
    </row>
    <row r="405" spans="1:4">
      <c r="A405" t="s">
        <v>1367</v>
      </c>
      <c r="B405" t="s">
        <v>1744</v>
      </c>
      <c r="C405" s="286"/>
      <c r="D405" s="286"/>
    </row>
    <row r="406" spans="1:4">
      <c r="A406" t="s">
        <v>1368</v>
      </c>
      <c r="B406" t="s">
        <v>1743</v>
      </c>
      <c r="C406" s="286"/>
      <c r="D406" s="286"/>
    </row>
    <row r="407" spans="1:4">
      <c r="A407" t="s">
        <v>1369</v>
      </c>
      <c r="B407" t="s">
        <v>1737</v>
      </c>
      <c r="C407" s="286"/>
      <c r="D407" s="286"/>
    </row>
    <row r="408" spans="1:4">
      <c r="A408" t="s">
        <v>356</v>
      </c>
      <c r="B408" t="s">
        <v>1340</v>
      </c>
      <c r="C408" s="286">
        <v>409</v>
      </c>
      <c r="D408" s="286">
        <v>111</v>
      </c>
    </row>
    <row r="409" spans="1:4">
      <c r="A409" t="s">
        <v>357</v>
      </c>
      <c r="B409" t="s">
        <v>1595</v>
      </c>
      <c r="C409" s="286"/>
      <c r="D409" s="286"/>
    </row>
    <row r="410" spans="1:4">
      <c r="A410" t="s">
        <v>1366</v>
      </c>
      <c r="B410" t="s">
        <v>1738</v>
      </c>
      <c r="C410" s="286"/>
      <c r="D410" s="286"/>
    </row>
    <row r="411" spans="1:4">
      <c r="A411" t="s">
        <v>358</v>
      </c>
      <c r="B411" t="s">
        <v>1575</v>
      </c>
      <c r="C411" s="286">
        <v>1201</v>
      </c>
      <c r="D411" s="286">
        <v>308</v>
      </c>
    </row>
    <row r="412" spans="1:4">
      <c r="A412" t="s">
        <v>1356</v>
      </c>
      <c r="B412" t="s">
        <v>1355</v>
      </c>
      <c r="C412" s="286"/>
      <c r="D412" s="286"/>
    </row>
    <row r="413" spans="1:4">
      <c r="A413" t="s">
        <v>359</v>
      </c>
      <c r="B413" t="s">
        <v>1576</v>
      </c>
      <c r="C413" s="286">
        <v>430</v>
      </c>
      <c r="D413" s="286">
        <v>118</v>
      </c>
    </row>
    <row r="414" spans="1:4">
      <c r="A414" t="s">
        <v>1357</v>
      </c>
      <c r="B414" t="s">
        <v>1358</v>
      </c>
      <c r="C414" s="286"/>
      <c r="D414" s="286">
        <v>0</v>
      </c>
    </row>
    <row r="415" spans="1:4">
      <c r="A415" t="s">
        <v>360</v>
      </c>
      <c r="B415" t="s">
        <v>361</v>
      </c>
      <c r="C415" s="286">
        <v>205</v>
      </c>
      <c r="D415" s="286">
        <v>58</v>
      </c>
    </row>
    <row r="416" spans="1:4">
      <c r="A416" t="s">
        <v>1544</v>
      </c>
      <c r="B416" t="s">
        <v>443</v>
      </c>
      <c r="C416" s="286"/>
      <c r="D416" s="286"/>
    </row>
    <row r="417" spans="1:4">
      <c r="A417" t="s">
        <v>1545</v>
      </c>
      <c r="B417" t="s">
        <v>444</v>
      </c>
      <c r="C417" s="286"/>
      <c r="D417" s="286"/>
    </row>
    <row r="418" spans="1:4">
      <c r="A418" t="s">
        <v>1546</v>
      </c>
      <c r="B418" t="s">
        <v>445</v>
      </c>
      <c r="C418" s="286"/>
      <c r="D418" s="286"/>
    </row>
    <row r="419" spans="1:4">
      <c r="A419" t="s">
        <v>1547</v>
      </c>
      <c r="B419" t="s">
        <v>446</v>
      </c>
      <c r="C419" s="286"/>
      <c r="D419" s="286"/>
    </row>
    <row r="420" spans="1:4">
      <c r="A420" t="s">
        <v>1548</v>
      </c>
      <c r="B420" t="s">
        <v>447</v>
      </c>
      <c r="C420" s="286"/>
      <c r="D420" s="286"/>
    </row>
    <row r="421" spans="1:4">
      <c r="A421" t="s">
        <v>1527</v>
      </c>
      <c r="B421" t="s">
        <v>448</v>
      </c>
      <c r="C421" s="286"/>
      <c r="D421" s="286"/>
    </row>
    <row r="422" spans="1:4">
      <c r="A422" t="s">
        <v>449</v>
      </c>
      <c r="B422" t="s">
        <v>450</v>
      </c>
      <c r="C422" s="286"/>
      <c r="D422" s="286"/>
    </row>
    <row r="423" spans="1:4">
      <c r="A423" t="s">
        <v>1541</v>
      </c>
      <c r="B423" t="s">
        <v>1365</v>
      </c>
      <c r="C423" s="286"/>
      <c r="D423" s="286"/>
    </row>
    <row r="424" spans="1:4">
      <c r="A424" t="s">
        <v>1853</v>
      </c>
      <c r="B424" t="s">
        <v>249</v>
      </c>
      <c r="C424" s="286"/>
      <c r="D424" s="286"/>
    </row>
    <row r="425" spans="1:4">
      <c r="B425" t="s">
        <v>311</v>
      </c>
      <c r="C425" s="286"/>
      <c r="D425" s="286"/>
    </row>
    <row r="426" spans="1:4">
      <c r="B426" t="s">
        <v>564</v>
      </c>
      <c r="C426" s="286"/>
      <c r="D426" s="286"/>
    </row>
    <row r="427" spans="1:4">
      <c r="B427" t="s">
        <v>260</v>
      </c>
      <c r="C427" s="286">
        <v>98</v>
      </c>
      <c r="D427" s="286">
        <v>35</v>
      </c>
    </row>
    <row r="428" spans="1:4">
      <c r="B428" t="s">
        <v>206</v>
      </c>
      <c r="C428" s="286">
        <v>570</v>
      </c>
      <c r="D428" s="286">
        <v>380</v>
      </c>
    </row>
    <row r="429" spans="1:4">
      <c r="B429" t="s">
        <v>488</v>
      </c>
      <c r="C429" s="286"/>
      <c r="D429" s="286"/>
    </row>
    <row r="430" spans="1:4">
      <c r="B430" t="s">
        <v>187</v>
      </c>
      <c r="C430" s="286">
        <v>15</v>
      </c>
      <c r="D430" s="286">
        <v>5</v>
      </c>
    </row>
    <row r="431" spans="1:4">
      <c r="B431" t="s">
        <v>188</v>
      </c>
      <c r="C431" s="286">
        <v>8</v>
      </c>
      <c r="D431" s="286">
        <v>5</v>
      </c>
    </row>
    <row r="432" spans="1:4">
      <c r="B432" t="s">
        <v>237</v>
      </c>
      <c r="C432" s="286">
        <v>4</v>
      </c>
      <c r="D432" s="286">
        <v>1</v>
      </c>
    </row>
    <row r="433" spans="2:4">
      <c r="B433" t="s">
        <v>242</v>
      </c>
      <c r="C433" s="286"/>
      <c r="D433" s="286"/>
    </row>
    <row r="434" spans="2:4">
      <c r="B434" t="s">
        <v>238</v>
      </c>
      <c r="C434" s="286">
        <v>7</v>
      </c>
      <c r="D434" s="286">
        <v>1</v>
      </c>
    </row>
    <row r="435" spans="2:4">
      <c r="B435" t="s">
        <v>240</v>
      </c>
      <c r="C435" s="286">
        <v>3</v>
      </c>
      <c r="D435" s="286"/>
    </row>
    <row r="436" spans="2:4">
      <c r="B436" t="s">
        <v>241</v>
      </c>
      <c r="C436" s="286">
        <v>12</v>
      </c>
      <c r="D436" s="286"/>
    </row>
    <row r="437" spans="2:4">
      <c r="B437" t="s">
        <v>239</v>
      </c>
      <c r="C437" s="286">
        <v>10</v>
      </c>
      <c r="D437" s="286">
        <v>3</v>
      </c>
    </row>
    <row r="438" spans="2:4">
      <c r="B438" t="s">
        <v>1781</v>
      </c>
      <c r="C438" s="286">
        <v>120</v>
      </c>
      <c r="D438" s="286">
        <v>19</v>
      </c>
    </row>
    <row r="439" spans="2:4">
      <c r="B439" t="s">
        <v>268</v>
      </c>
      <c r="C439" s="286">
        <v>13</v>
      </c>
      <c r="D439" s="286">
        <v>2</v>
      </c>
    </row>
    <row r="440" spans="2:4">
      <c r="B440" t="s">
        <v>266</v>
      </c>
      <c r="C440" s="286">
        <v>35</v>
      </c>
      <c r="D440" s="286">
        <v>13</v>
      </c>
    </row>
    <row r="441" spans="2:4">
      <c r="B441" t="s">
        <v>1779</v>
      </c>
      <c r="C441" s="286">
        <v>28</v>
      </c>
      <c r="D441" s="286">
        <v>2</v>
      </c>
    </row>
    <row r="442" spans="2:4">
      <c r="B442" t="s">
        <v>1778</v>
      </c>
      <c r="C442" s="286">
        <v>85</v>
      </c>
      <c r="D442" s="286">
        <v>6</v>
      </c>
    </row>
    <row r="443" spans="2:4">
      <c r="B443" t="s">
        <v>1782</v>
      </c>
      <c r="C443" s="286">
        <v>200</v>
      </c>
      <c r="D443" s="286">
        <v>30</v>
      </c>
    </row>
    <row r="444" spans="2:4">
      <c r="B444" t="s">
        <v>545</v>
      </c>
      <c r="C444" s="286"/>
      <c r="D444" s="286"/>
    </row>
    <row r="445" spans="2:4">
      <c r="B445" t="s">
        <v>261</v>
      </c>
      <c r="C445" s="286">
        <v>122</v>
      </c>
      <c r="D445" s="286">
        <v>49</v>
      </c>
    </row>
    <row r="446" spans="2:4">
      <c r="B446" t="s">
        <v>252</v>
      </c>
      <c r="C446" s="286"/>
      <c r="D446" s="286"/>
    </row>
    <row r="447" spans="2:4">
      <c r="B447" t="s">
        <v>504</v>
      </c>
      <c r="C447" s="286"/>
      <c r="D447" s="286"/>
    </row>
    <row r="448" spans="2:4">
      <c r="B448" t="s">
        <v>503</v>
      </c>
      <c r="C448" s="286"/>
      <c r="D448" s="286"/>
    </row>
    <row r="449" spans="2:4">
      <c r="B449" t="s">
        <v>250</v>
      </c>
      <c r="C449" s="286"/>
      <c r="D449" s="286"/>
    </row>
    <row r="450" spans="2:4">
      <c r="B450" t="s">
        <v>322</v>
      </c>
      <c r="C450" s="286"/>
      <c r="D450" s="286"/>
    </row>
    <row r="451" spans="2:4">
      <c r="B451" t="s">
        <v>495</v>
      </c>
      <c r="C451" s="286"/>
      <c r="D451" s="286"/>
    </row>
    <row r="452" spans="2:4">
      <c r="B452" t="s">
        <v>1775</v>
      </c>
      <c r="C452" s="286">
        <v>350</v>
      </c>
      <c r="D452" s="286">
        <v>180</v>
      </c>
    </row>
    <row r="453" spans="2:4">
      <c r="B453" t="s">
        <v>559</v>
      </c>
      <c r="C453" s="286"/>
      <c r="D453" s="286"/>
    </row>
    <row r="454" spans="2:4">
      <c r="B454" t="s">
        <v>490</v>
      </c>
      <c r="C454" s="286"/>
      <c r="D454" s="286"/>
    </row>
    <row r="455" spans="2:4">
      <c r="B455" t="s">
        <v>1784</v>
      </c>
      <c r="C455" s="286"/>
      <c r="D455" s="286"/>
    </row>
    <row r="456" spans="2:4">
      <c r="B456" t="s">
        <v>285</v>
      </c>
      <c r="C456" s="286"/>
      <c r="D456" s="286"/>
    </row>
    <row r="457" spans="2:4">
      <c r="B457" t="s">
        <v>286</v>
      </c>
      <c r="C457" s="286"/>
      <c r="D457" s="286"/>
    </row>
    <row r="458" spans="2:4">
      <c r="B458" t="s">
        <v>230</v>
      </c>
      <c r="C458" s="286">
        <v>73</v>
      </c>
      <c r="D458" s="286">
        <v>10</v>
      </c>
    </row>
    <row r="459" spans="2:4">
      <c r="B459" t="s">
        <v>544</v>
      </c>
      <c r="C459" s="286"/>
      <c r="D459" s="286"/>
    </row>
    <row r="460" spans="2:4">
      <c r="B460" t="s">
        <v>542</v>
      </c>
      <c r="C460" s="286"/>
      <c r="D460" s="286"/>
    </row>
    <row r="461" spans="2:4">
      <c r="B461" t="s">
        <v>543</v>
      </c>
      <c r="C461" s="286"/>
      <c r="D461" s="286"/>
    </row>
    <row r="462" spans="2:4">
      <c r="B462" t="s">
        <v>501</v>
      </c>
      <c r="C462" s="286"/>
      <c r="D462" s="286"/>
    </row>
    <row r="463" spans="2:4">
      <c r="B463" t="s">
        <v>502</v>
      </c>
      <c r="C463" s="286"/>
      <c r="D463" s="286"/>
    </row>
    <row r="464" spans="2:4">
      <c r="B464" t="s">
        <v>500</v>
      </c>
      <c r="C464" s="286"/>
      <c r="D464" s="286"/>
    </row>
    <row r="465" spans="2:4">
      <c r="B465" t="s">
        <v>183</v>
      </c>
      <c r="C465" s="286">
        <v>124</v>
      </c>
      <c r="D465" s="286">
        <v>57</v>
      </c>
    </row>
    <row r="466" spans="2:4">
      <c r="B466" t="s">
        <v>184</v>
      </c>
      <c r="C466" s="286">
        <v>86</v>
      </c>
      <c r="D466" s="286">
        <v>50</v>
      </c>
    </row>
    <row r="467" spans="2:4">
      <c r="B467" t="s">
        <v>232</v>
      </c>
      <c r="C467" s="286">
        <v>91</v>
      </c>
      <c r="D467" s="286">
        <v>12</v>
      </c>
    </row>
    <row r="468" spans="2:4">
      <c r="B468" t="s">
        <v>231</v>
      </c>
      <c r="C468" s="286">
        <v>73</v>
      </c>
      <c r="D468" s="286">
        <v>8</v>
      </c>
    </row>
    <row r="469" spans="2:4">
      <c r="B469" t="s">
        <v>235</v>
      </c>
      <c r="C469" s="286">
        <v>74</v>
      </c>
      <c r="D469" s="286">
        <v>14</v>
      </c>
    </row>
    <row r="470" spans="2:4">
      <c r="B470" t="s">
        <v>233</v>
      </c>
      <c r="C470" s="286">
        <v>82</v>
      </c>
      <c r="D470" s="286">
        <v>24</v>
      </c>
    </row>
    <row r="471" spans="2:4">
      <c r="B471" t="s">
        <v>234</v>
      </c>
      <c r="C471" s="286">
        <v>73</v>
      </c>
      <c r="D471" s="286">
        <v>20</v>
      </c>
    </row>
    <row r="472" spans="2:4">
      <c r="B472" t="s">
        <v>516</v>
      </c>
      <c r="C472" s="286"/>
      <c r="D472" s="286"/>
    </row>
    <row r="473" spans="2:4">
      <c r="B473" t="s">
        <v>515</v>
      </c>
      <c r="C473" s="286"/>
      <c r="D473" s="286"/>
    </row>
    <row r="474" spans="2:4">
      <c r="B474" t="s">
        <v>514</v>
      </c>
      <c r="C474" s="286"/>
      <c r="D474" s="286"/>
    </row>
    <row r="475" spans="2:4">
      <c r="B475" t="s">
        <v>292</v>
      </c>
      <c r="C475" s="286">
        <v>120</v>
      </c>
      <c r="D475" s="286">
        <v>53</v>
      </c>
    </row>
    <row r="476" spans="2:4">
      <c r="B476" t="s">
        <v>293</v>
      </c>
      <c r="C476" s="286">
        <v>230</v>
      </c>
      <c r="D476" s="286">
        <v>82</v>
      </c>
    </row>
    <row r="477" spans="2:4">
      <c r="B477" t="s">
        <v>185</v>
      </c>
      <c r="C477" s="286">
        <v>63</v>
      </c>
      <c r="D477" s="286"/>
    </row>
    <row r="478" spans="2:4">
      <c r="B478" t="s">
        <v>211</v>
      </c>
      <c r="C478" s="286">
        <v>111</v>
      </c>
      <c r="D478" s="286">
        <v>41</v>
      </c>
    </row>
    <row r="479" spans="2:4">
      <c r="B479" t="s">
        <v>558</v>
      </c>
      <c r="C479" s="286"/>
      <c r="D479" s="286"/>
    </row>
    <row r="480" spans="2:4">
      <c r="B480" t="s">
        <v>251</v>
      </c>
      <c r="C480" s="286"/>
      <c r="D480" s="286"/>
    </row>
    <row r="481" spans="2:4">
      <c r="B481" t="s">
        <v>321</v>
      </c>
      <c r="C481" s="286"/>
      <c r="D481" s="286"/>
    </row>
    <row r="482" spans="2:4">
      <c r="B482" t="s">
        <v>209</v>
      </c>
      <c r="C482" s="286">
        <v>63</v>
      </c>
      <c r="D482" s="286">
        <v>17</v>
      </c>
    </row>
    <row r="483" spans="2:4">
      <c r="B483" t="s">
        <v>466</v>
      </c>
      <c r="C483" s="286">
        <v>873</v>
      </c>
      <c r="D483" s="286"/>
    </row>
    <row r="484" spans="2:4">
      <c r="B484" t="s">
        <v>465</v>
      </c>
      <c r="C484" s="286">
        <v>16</v>
      </c>
      <c r="D484" s="286">
        <v>230</v>
      </c>
    </row>
    <row r="485" spans="2:4">
      <c r="B485" t="s">
        <v>330</v>
      </c>
      <c r="C485" s="286">
        <v>233755</v>
      </c>
      <c r="D485" s="286">
        <v>55295</v>
      </c>
    </row>
    <row r="486" spans="2:4">
      <c r="B486" t="s">
        <v>295</v>
      </c>
      <c r="C486" s="286">
        <v>155</v>
      </c>
      <c r="D486" s="286">
        <v>26</v>
      </c>
    </row>
    <row r="487" spans="2:4">
      <c r="B487" t="s">
        <v>294</v>
      </c>
      <c r="C487" s="286">
        <v>195</v>
      </c>
      <c r="D487" s="286">
        <v>15</v>
      </c>
    </row>
    <row r="488" spans="2:4">
      <c r="B488" t="s">
        <v>320</v>
      </c>
      <c r="C488" s="286"/>
      <c r="D488" s="286"/>
    </row>
    <row r="489" spans="2:4">
      <c r="B489" t="s">
        <v>222</v>
      </c>
      <c r="C489" s="286"/>
      <c r="D489" s="286"/>
    </row>
    <row r="490" spans="2:4">
      <c r="B490" t="s">
        <v>224</v>
      </c>
      <c r="C490" s="286"/>
      <c r="D490" s="286"/>
    </row>
    <row r="491" spans="2:4">
      <c r="B491" t="s">
        <v>223</v>
      </c>
      <c r="C491" s="286"/>
      <c r="D491" s="286"/>
    </row>
    <row r="492" spans="2:4">
      <c r="B492" t="s">
        <v>1776</v>
      </c>
      <c r="C492" s="286">
        <v>95</v>
      </c>
      <c r="D492" s="286">
        <v>23</v>
      </c>
    </row>
    <row r="493" spans="2:4">
      <c r="B493" t="s">
        <v>1777</v>
      </c>
      <c r="C493" s="286">
        <v>15</v>
      </c>
      <c r="D493" s="286">
        <v>6</v>
      </c>
    </row>
    <row r="494" spans="2:4">
      <c r="B494" t="s">
        <v>1783</v>
      </c>
      <c r="C494" s="286">
        <v>130</v>
      </c>
      <c r="D494" s="286">
        <v>24</v>
      </c>
    </row>
    <row r="495" spans="2:4">
      <c r="B495" t="s">
        <v>517</v>
      </c>
      <c r="C495" s="286"/>
      <c r="D495" s="286"/>
    </row>
    <row r="496" spans="2:4">
      <c r="B496" t="s">
        <v>1853</v>
      </c>
      <c r="C496" s="286">
        <v>678939</v>
      </c>
      <c r="D496" s="286">
        <v>181278</v>
      </c>
    </row>
    <row r="497" spans="1:4">
      <c r="B497" t="s">
        <v>1774</v>
      </c>
      <c r="C497" s="286">
        <v>70</v>
      </c>
      <c r="D497" s="286">
        <v>37</v>
      </c>
    </row>
    <row r="498" spans="1:4">
      <c r="B498" t="s">
        <v>1742</v>
      </c>
      <c r="C498" s="286"/>
      <c r="D498" s="286"/>
    </row>
    <row r="499" spans="1:4">
      <c r="B499" t="s">
        <v>1750</v>
      </c>
      <c r="C499" s="286">
        <v>20168</v>
      </c>
      <c r="D499" s="286">
        <v>4405</v>
      </c>
    </row>
    <row r="500" spans="1:4">
      <c r="B500" t="s">
        <v>1754</v>
      </c>
      <c r="C500" s="286"/>
      <c r="D500" s="286"/>
    </row>
    <row r="501" spans="1:4">
      <c r="B501" t="s">
        <v>1752</v>
      </c>
      <c r="C501" s="286"/>
      <c r="D501" s="286"/>
    </row>
    <row r="502" spans="1:4">
      <c r="B502" t="s">
        <v>1758</v>
      </c>
      <c r="C502" s="286">
        <v>0</v>
      </c>
      <c r="D502" s="286">
        <v>171</v>
      </c>
    </row>
    <row r="503" spans="1:4">
      <c r="B503" t="s">
        <v>1762</v>
      </c>
      <c r="C503" s="286"/>
      <c r="D503" s="286"/>
    </row>
    <row r="504" spans="1:4">
      <c r="B504" t="s">
        <v>1780</v>
      </c>
      <c r="C504" s="286">
        <v>120</v>
      </c>
      <c r="D504" s="286">
        <v>22</v>
      </c>
    </row>
    <row r="505" spans="1:4">
      <c r="A505" t="s">
        <v>1812</v>
      </c>
      <c r="B505" t="s">
        <v>1808</v>
      </c>
      <c r="C505" s="286"/>
      <c r="D505" s="286"/>
    </row>
    <row r="506" spans="1:4">
      <c r="A506" t="s">
        <v>1813</v>
      </c>
      <c r="B506" t="s">
        <v>1809</v>
      </c>
      <c r="C506" s="286"/>
      <c r="D506" s="286"/>
    </row>
    <row r="507" spans="1:4">
      <c r="A507" t="s">
        <v>1814</v>
      </c>
      <c r="B507" t="s">
        <v>1810</v>
      </c>
      <c r="C507" s="286"/>
      <c r="D507" s="286"/>
    </row>
    <row r="508" spans="1:4">
      <c r="A508" t="s">
        <v>1815</v>
      </c>
      <c r="B508" t="s">
        <v>1811</v>
      </c>
      <c r="C508" s="286"/>
      <c r="D508" s="286"/>
    </row>
    <row r="509" spans="1:4">
      <c r="A509" t="s">
        <v>1836</v>
      </c>
      <c r="B509" t="s">
        <v>1834</v>
      </c>
      <c r="C509" s="286"/>
      <c r="D509" s="286"/>
    </row>
    <row r="510" spans="1:4">
      <c r="A510" t="s">
        <v>1837</v>
      </c>
      <c r="B510" t="s">
        <v>1835</v>
      </c>
      <c r="C510" s="286"/>
      <c r="D510" s="286"/>
    </row>
    <row r="511" spans="1:4">
      <c r="A511" t="s">
        <v>1823</v>
      </c>
      <c r="B511" t="s">
        <v>1820</v>
      </c>
      <c r="C511" s="286"/>
      <c r="D511" s="286"/>
    </row>
    <row r="512" spans="1:4">
      <c r="A512" t="s">
        <v>1824</v>
      </c>
      <c r="B512" t="s">
        <v>1821</v>
      </c>
      <c r="C512" s="286"/>
      <c r="D512" s="286"/>
    </row>
    <row r="513" spans="1:4">
      <c r="A513" t="s">
        <v>1825</v>
      </c>
      <c r="B513" t="s">
        <v>1822</v>
      </c>
      <c r="C513" s="286"/>
      <c r="D513" s="286"/>
    </row>
    <row r="514" spans="1:4">
      <c r="A514" t="s">
        <v>1830</v>
      </c>
      <c r="B514" t="s">
        <v>1826</v>
      </c>
      <c r="C514" s="286"/>
      <c r="D514" s="286"/>
    </row>
    <row r="515" spans="1:4">
      <c r="A515" t="s">
        <v>1831</v>
      </c>
      <c r="B515" t="s">
        <v>1827</v>
      </c>
      <c r="C515" s="286"/>
      <c r="D515" s="286"/>
    </row>
    <row r="516" spans="1:4">
      <c r="A516" t="s">
        <v>1832</v>
      </c>
      <c r="B516" t="s">
        <v>1828</v>
      </c>
      <c r="C516" s="286"/>
      <c r="D516" s="286"/>
    </row>
    <row r="517" spans="1:4">
      <c r="A517" t="s">
        <v>1833</v>
      </c>
      <c r="B517" t="s">
        <v>1829</v>
      </c>
      <c r="C517" s="286"/>
      <c r="D517" s="286"/>
    </row>
    <row r="518" spans="1:4">
      <c r="A518" t="s">
        <v>1818</v>
      </c>
      <c r="B518" t="s">
        <v>1816</v>
      </c>
      <c r="C518" s="286"/>
      <c r="D518" s="286"/>
    </row>
    <row r="519" spans="1:4">
      <c r="A519" t="s">
        <v>1819</v>
      </c>
      <c r="B519" t="s">
        <v>1817</v>
      </c>
      <c r="C519" s="286"/>
      <c r="D519" s="286"/>
    </row>
    <row r="520" spans="1:4">
      <c r="A520" t="s">
        <v>1843</v>
      </c>
      <c r="B520" t="s">
        <v>1838</v>
      </c>
      <c r="C520" s="286"/>
      <c r="D520" s="286"/>
    </row>
    <row r="521" spans="1:4">
      <c r="A521" t="s">
        <v>1844</v>
      </c>
      <c r="B521" t="s">
        <v>1839</v>
      </c>
      <c r="C521" s="286"/>
      <c r="D521" s="286"/>
    </row>
    <row r="522" spans="1:4">
      <c r="A522" t="s">
        <v>1845</v>
      </c>
      <c r="B522" t="s">
        <v>1840</v>
      </c>
      <c r="C522" s="286"/>
      <c r="D522" s="286"/>
    </row>
    <row r="523" spans="1:4">
      <c r="A523" t="s">
        <v>1846</v>
      </c>
      <c r="B523" t="s">
        <v>1841</v>
      </c>
      <c r="C523" s="286"/>
      <c r="D523" s="286"/>
    </row>
    <row r="524" spans="1:4">
      <c r="A524" t="s">
        <v>1847</v>
      </c>
      <c r="B524" t="s">
        <v>1842</v>
      </c>
      <c r="C524" s="286"/>
      <c r="D524" s="286"/>
    </row>
    <row r="525" spans="1:4">
      <c r="A525">
        <v>1300048</v>
      </c>
      <c r="B525" t="s">
        <v>1849</v>
      </c>
      <c r="C525" s="286">
        <v>90</v>
      </c>
      <c r="D525" s="286"/>
    </row>
    <row r="526" spans="1:4">
      <c r="A526">
        <v>1300049</v>
      </c>
      <c r="B526" t="s">
        <v>1850</v>
      </c>
      <c r="C526" s="286">
        <v>90</v>
      </c>
      <c r="D526" s="286"/>
    </row>
    <row r="527" spans="1:4">
      <c r="A527">
        <v>1300050</v>
      </c>
      <c r="B527" t="s">
        <v>1851</v>
      </c>
      <c r="C527" s="286">
        <v>90</v>
      </c>
      <c r="D527" s="286"/>
    </row>
    <row r="528" spans="1:4">
      <c r="A528" t="s">
        <v>1848</v>
      </c>
      <c r="B528" t="s">
        <v>1852</v>
      </c>
      <c r="C528" s="286">
        <v>100</v>
      </c>
      <c r="D528" s="286"/>
    </row>
  </sheetData>
  <pageMargins left="0.7" right="0.7" top="0.75" bottom="0.75" header="0.3" footer="0.3"/>
  <pageSetup paperSize="9" scale="46" fitToHeight="0" orientation="portrait"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5"/>
  <sheetViews>
    <sheetView workbookViewId="0">
      <selection activeCell="M91" sqref="M91"/>
    </sheetView>
  </sheetViews>
  <sheetFormatPr defaultColWidth="9.140625" defaultRowHeight="12.75"/>
  <cols>
    <col min="1" max="1" width="16" style="4" customWidth="1"/>
    <col min="2" max="2" width="20.5703125" style="4" customWidth="1"/>
    <col min="3" max="3" width="9.140625" style="4"/>
    <col min="4" max="4" width="28.7109375" style="4" customWidth="1"/>
    <col min="5" max="5" width="12.5703125" style="4" customWidth="1"/>
    <col min="6" max="6" width="10.85546875" style="4" customWidth="1"/>
    <col min="7" max="7" width="8.85546875" style="4" customWidth="1"/>
    <col min="8" max="8" width="10" style="4" customWidth="1"/>
    <col min="9" max="9" width="9.85546875" style="4" customWidth="1"/>
    <col min="10" max="10" width="8.85546875" style="4" customWidth="1"/>
    <col min="11" max="11" width="8.7109375" style="4" customWidth="1"/>
    <col min="12" max="12" width="10" style="4" bestFit="1" customWidth="1"/>
    <col min="13" max="16384" width="9.140625" style="4"/>
  </cols>
  <sheetData>
    <row r="1" spans="1:12" ht="16.5" customHeight="1">
      <c r="A1" s="389" t="s">
        <v>1806</v>
      </c>
      <c r="B1" s="390"/>
      <c r="C1" s="390"/>
      <c r="D1" s="390"/>
      <c r="E1" s="390"/>
      <c r="F1" s="390"/>
      <c r="G1" s="390"/>
      <c r="H1" s="390"/>
      <c r="I1" s="390"/>
      <c r="J1" s="390"/>
      <c r="K1" s="390"/>
      <c r="L1" s="390"/>
    </row>
    <row r="2" spans="1:12" ht="30" customHeight="1">
      <c r="A2" s="392" t="s">
        <v>779</v>
      </c>
      <c r="B2" s="392" t="s">
        <v>780</v>
      </c>
      <c r="C2" s="392" t="s">
        <v>781</v>
      </c>
      <c r="D2" s="392" t="s">
        <v>782</v>
      </c>
      <c r="E2" s="392" t="s">
        <v>783</v>
      </c>
      <c r="F2" s="392" t="s">
        <v>784</v>
      </c>
      <c r="G2" s="391" t="s">
        <v>785</v>
      </c>
      <c r="H2" s="391"/>
      <c r="I2" s="391"/>
      <c r="J2" s="391"/>
      <c r="K2" s="391"/>
      <c r="L2" s="391"/>
    </row>
    <row r="3" spans="1:12" ht="29.25" customHeight="1">
      <c r="A3" s="392"/>
      <c r="B3" s="392"/>
      <c r="C3" s="392"/>
      <c r="D3" s="392"/>
      <c r="E3" s="392"/>
      <c r="F3" s="392"/>
      <c r="G3" s="391" t="s">
        <v>1802</v>
      </c>
      <c r="H3" s="391"/>
      <c r="I3" s="391"/>
      <c r="J3" s="391" t="s">
        <v>1803</v>
      </c>
      <c r="K3" s="391"/>
      <c r="L3" s="391"/>
    </row>
    <row r="4" spans="1:12" ht="38.25" customHeight="1">
      <c r="A4" s="392"/>
      <c r="B4" s="392"/>
      <c r="C4" s="392"/>
      <c r="D4" s="392"/>
      <c r="E4" s="392"/>
      <c r="F4" s="392"/>
      <c r="G4" s="14" t="s">
        <v>786</v>
      </c>
      <c r="H4" s="13" t="s">
        <v>787</v>
      </c>
      <c r="I4" s="13" t="s">
        <v>788</v>
      </c>
      <c r="J4" s="14" t="s">
        <v>786</v>
      </c>
      <c r="K4" s="13" t="s">
        <v>787</v>
      </c>
      <c r="L4" s="13" t="s">
        <v>788</v>
      </c>
    </row>
    <row r="5" spans="1:12" ht="18" customHeight="1">
      <c r="A5" s="13">
        <v>0</v>
      </c>
      <c r="B5" s="13">
        <v>1</v>
      </c>
      <c r="C5" s="15">
        <v>2</v>
      </c>
      <c r="D5" s="15">
        <v>3</v>
      </c>
      <c r="E5" s="15">
        <v>4</v>
      </c>
      <c r="F5" s="15">
        <v>5</v>
      </c>
      <c r="G5" s="15">
        <v>6</v>
      </c>
      <c r="H5" s="15">
        <v>7</v>
      </c>
      <c r="I5" s="15">
        <v>8</v>
      </c>
      <c r="J5" s="15">
        <v>9</v>
      </c>
      <c r="K5" s="15">
        <v>10</v>
      </c>
      <c r="L5" s="15">
        <v>11</v>
      </c>
    </row>
    <row r="6" spans="1:12">
      <c r="A6" s="385" t="s">
        <v>789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5"/>
    </row>
    <row r="7" spans="1:12">
      <c r="A7" s="385"/>
      <c r="B7" s="17"/>
      <c r="C7" s="17"/>
      <c r="D7" s="17"/>
      <c r="E7" s="17"/>
      <c r="F7" s="17"/>
      <c r="G7" s="17"/>
      <c r="H7" s="17"/>
      <c r="I7" s="17"/>
      <c r="J7" s="17"/>
      <c r="K7" s="13"/>
      <c r="L7" s="17"/>
    </row>
    <row r="8" spans="1:12">
      <c r="A8" s="385"/>
      <c r="B8" s="17"/>
      <c r="C8" s="17"/>
      <c r="D8" s="17"/>
      <c r="E8" s="17"/>
      <c r="F8" s="17"/>
      <c r="G8" s="17"/>
      <c r="H8" s="17"/>
      <c r="I8" s="17"/>
      <c r="J8" s="17"/>
      <c r="K8" s="13"/>
      <c r="L8" s="17"/>
    </row>
    <row r="9" spans="1:12">
      <c r="A9" s="385"/>
      <c r="B9" s="17"/>
      <c r="C9" s="17"/>
      <c r="D9" s="17"/>
      <c r="E9" s="17"/>
      <c r="F9" s="17"/>
      <c r="G9" s="17"/>
      <c r="H9" s="17"/>
      <c r="I9" s="17"/>
      <c r="J9" s="17"/>
      <c r="K9" s="13"/>
      <c r="L9" s="17"/>
    </row>
    <row r="10" spans="1:12">
      <c r="A10" s="385"/>
      <c r="B10" s="17"/>
      <c r="C10" s="17"/>
      <c r="D10" s="17"/>
      <c r="E10" s="17"/>
      <c r="F10" s="17"/>
      <c r="G10" s="17"/>
      <c r="H10" s="17"/>
      <c r="I10" s="17"/>
      <c r="J10" s="17"/>
      <c r="K10" s="13"/>
      <c r="L10" s="17"/>
    </row>
    <row r="11" spans="1:12">
      <c r="A11" s="385" t="s">
        <v>790</v>
      </c>
      <c r="B11" s="17"/>
      <c r="C11" s="17"/>
      <c r="D11" s="17"/>
      <c r="E11" s="17"/>
      <c r="F11" s="17"/>
      <c r="G11" s="17"/>
      <c r="H11" s="17"/>
      <c r="I11" s="17"/>
      <c r="J11" s="17"/>
      <c r="K11" s="13"/>
      <c r="L11" s="17"/>
    </row>
    <row r="12" spans="1:12">
      <c r="A12" s="385"/>
      <c r="B12" s="17"/>
      <c r="C12" s="17"/>
      <c r="D12" s="17"/>
      <c r="E12" s="17"/>
      <c r="F12" s="17"/>
      <c r="G12" s="17"/>
      <c r="H12" s="17"/>
      <c r="I12" s="17"/>
      <c r="J12" s="17"/>
      <c r="K12" s="13"/>
      <c r="L12" s="17"/>
    </row>
    <row r="13" spans="1:12">
      <c r="A13" s="385"/>
      <c r="B13" s="17"/>
      <c r="C13" s="17"/>
      <c r="D13" s="17"/>
      <c r="E13" s="17"/>
      <c r="F13" s="17"/>
      <c r="G13" s="17"/>
      <c r="H13" s="17"/>
      <c r="I13" s="17"/>
      <c r="J13" s="17"/>
      <c r="K13" s="13"/>
      <c r="L13" s="17"/>
    </row>
    <row r="14" spans="1:12">
      <c r="A14" s="385"/>
      <c r="B14" s="17"/>
      <c r="C14" s="17"/>
      <c r="D14" s="17"/>
      <c r="E14" s="17"/>
      <c r="F14" s="17"/>
      <c r="G14" s="17"/>
      <c r="H14" s="17"/>
      <c r="I14" s="17"/>
      <c r="J14" s="17"/>
      <c r="K14" s="13"/>
      <c r="L14" s="17"/>
    </row>
    <row r="15" spans="1:12">
      <c r="A15" s="385"/>
      <c r="B15" s="17"/>
      <c r="C15" s="17"/>
      <c r="D15" s="17"/>
      <c r="E15" s="17"/>
      <c r="F15" s="17"/>
      <c r="G15" s="17"/>
      <c r="H15" s="17"/>
      <c r="I15" s="17"/>
      <c r="J15" s="17"/>
      <c r="K15" s="13"/>
      <c r="L15" s="17"/>
    </row>
    <row r="16" spans="1:12" ht="33.75">
      <c r="A16" s="386" t="s">
        <v>791</v>
      </c>
      <c r="B16" s="337"/>
      <c r="C16" s="339">
        <v>20056</v>
      </c>
      <c r="D16" s="340" t="s">
        <v>1871</v>
      </c>
      <c r="E16" s="340" t="s">
        <v>1915</v>
      </c>
      <c r="F16" s="340" t="s">
        <v>1923</v>
      </c>
      <c r="G16" s="346">
        <v>1150</v>
      </c>
      <c r="H16" s="347">
        <v>54.81</v>
      </c>
      <c r="I16" s="347">
        <v>63036.160000000003</v>
      </c>
      <c r="J16" s="346">
        <v>350</v>
      </c>
      <c r="K16" s="347">
        <f>L16/J16</f>
        <v>54.803571428571431</v>
      </c>
      <c r="L16" s="347">
        <v>19181.25</v>
      </c>
    </row>
    <row r="17" spans="1:12" ht="22.5">
      <c r="A17" s="387"/>
      <c r="B17" s="337"/>
      <c r="C17" s="339">
        <v>162522</v>
      </c>
      <c r="D17" s="340" t="s">
        <v>1872</v>
      </c>
      <c r="E17" s="340" t="s">
        <v>1916</v>
      </c>
      <c r="F17" s="340" t="s">
        <v>1924</v>
      </c>
      <c r="G17" s="346">
        <v>3188</v>
      </c>
      <c r="H17" s="347">
        <v>75.400000000000006</v>
      </c>
      <c r="I17" s="347">
        <v>240370.43</v>
      </c>
      <c r="J17" s="346">
        <v>760</v>
      </c>
      <c r="K17" s="347">
        <f t="shared" ref="K17:K64" si="0">L17/J17</f>
        <v>75.768000000000001</v>
      </c>
      <c r="L17" s="347">
        <v>57583.68</v>
      </c>
    </row>
    <row r="18" spans="1:12">
      <c r="A18" s="387"/>
      <c r="B18" s="337"/>
      <c r="C18" s="339">
        <v>4156474</v>
      </c>
      <c r="D18" s="340" t="s">
        <v>1873</v>
      </c>
      <c r="E18" s="340" t="s">
        <v>1917</v>
      </c>
      <c r="F18" s="340" t="s">
        <v>1925</v>
      </c>
      <c r="G18" s="346">
        <v>64</v>
      </c>
      <c r="H18" s="347">
        <v>245.99</v>
      </c>
      <c r="I18" s="347">
        <v>15743.64</v>
      </c>
      <c r="J18" s="346"/>
      <c r="K18" s="347"/>
      <c r="L18" s="347"/>
    </row>
    <row r="19" spans="1:12" ht="22.5">
      <c r="A19" s="387"/>
      <c r="B19" s="337"/>
      <c r="C19" s="339">
        <v>400430</v>
      </c>
      <c r="D19" s="340" t="s">
        <v>1874</v>
      </c>
      <c r="E19" s="340" t="s">
        <v>1918</v>
      </c>
      <c r="F19" s="340" t="s">
        <v>1926</v>
      </c>
      <c r="G19" s="346">
        <v>700</v>
      </c>
      <c r="H19" s="347">
        <v>349.99</v>
      </c>
      <c r="I19" s="347">
        <v>244991.57</v>
      </c>
      <c r="J19" s="346">
        <v>150</v>
      </c>
      <c r="K19" s="347">
        <f t="shared" si="0"/>
        <v>351.87100000000004</v>
      </c>
      <c r="L19" s="347">
        <v>52780.65</v>
      </c>
    </row>
    <row r="20" spans="1:12">
      <c r="A20" s="387"/>
      <c r="B20" s="337"/>
      <c r="C20" s="339">
        <v>141135</v>
      </c>
      <c r="D20" s="340" t="s">
        <v>1875</v>
      </c>
      <c r="E20" s="340" t="s">
        <v>1919</v>
      </c>
      <c r="F20" s="340" t="s">
        <v>1927</v>
      </c>
      <c r="G20" s="346"/>
      <c r="H20" s="347"/>
      <c r="I20" s="347"/>
      <c r="J20" s="346"/>
      <c r="K20" s="347"/>
      <c r="L20" s="347"/>
    </row>
    <row r="21" spans="1:12" ht="22.5">
      <c r="A21" s="387"/>
      <c r="B21" s="337"/>
      <c r="C21" s="339">
        <v>87531</v>
      </c>
      <c r="D21" s="340" t="s">
        <v>1876</v>
      </c>
      <c r="E21" s="340" t="s">
        <v>1916</v>
      </c>
      <c r="F21" s="340" t="s">
        <v>1928</v>
      </c>
      <c r="G21" s="346">
        <v>90</v>
      </c>
      <c r="H21" s="347">
        <v>36.049999999999997</v>
      </c>
      <c r="I21" s="347">
        <v>3244.57</v>
      </c>
      <c r="J21" s="346">
        <v>25</v>
      </c>
      <c r="K21" s="347">
        <f t="shared" si="0"/>
        <v>36.250799999999998</v>
      </c>
      <c r="L21" s="347">
        <v>906.27</v>
      </c>
    </row>
    <row r="22" spans="1:12" ht="22.5">
      <c r="A22" s="387"/>
      <c r="B22" s="337"/>
      <c r="C22" s="339">
        <v>87533</v>
      </c>
      <c r="D22" s="340" t="s">
        <v>1876</v>
      </c>
      <c r="E22" s="340" t="s">
        <v>1916</v>
      </c>
      <c r="F22" s="340" t="s">
        <v>1929</v>
      </c>
      <c r="G22" s="346">
        <v>25</v>
      </c>
      <c r="H22" s="347">
        <v>50.23</v>
      </c>
      <c r="I22" s="347">
        <v>1255.72</v>
      </c>
      <c r="J22" s="346"/>
      <c r="K22" s="347"/>
      <c r="L22" s="347"/>
    </row>
    <row r="23" spans="1:12" ht="22.5">
      <c r="A23" s="387"/>
      <c r="B23" s="337"/>
      <c r="C23" s="339">
        <v>128620</v>
      </c>
      <c r="D23" s="340" t="s">
        <v>1877</v>
      </c>
      <c r="E23" s="340" t="s">
        <v>1920</v>
      </c>
      <c r="F23" s="340" t="s">
        <v>1930</v>
      </c>
      <c r="G23" s="346"/>
      <c r="H23" s="347"/>
      <c r="I23" s="347"/>
      <c r="J23" s="346"/>
      <c r="K23" s="347"/>
      <c r="L23" s="347"/>
    </row>
    <row r="24" spans="1:12" ht="22.5">
      <c r="A24" s="387"/>
      <c r="B24" s="337"/>
      <c r="C24" s="339" t="s">
        <v>1856</v>
      </c>
      <c r="D24" s="340" t="s">
        <v>1878</v>
      </c>
      <c r="E24" s="340" t="s">
        <v>1918</v>
      </c>
      <c r="F24" s="340" t="s">
        <v>1931</v>
      </c>
      <c r="G24" s="346">
        <v>200</v>
      </c>
      <c r="H24" s="347">
        <v>72</v>
      </c>
      <c r="I24" s="347">
        <v>14399.57</v>
      </c>
      <c r="J24" s="346">
        <v>40</v>
      </c>
      <c r="K24" s="347">
        <f t="shared" si="0"/>
        <v>83.08775</v>
      </c>
      <c r="L24" s="347">
        <v>3323.51</v>
      </c>
    </row>
    <row r="25" spans="1:12" ht="22.5">
      <c r="A25" s="387"/>
      <c r="B25" s="337"/>
      <c r="C25" s="339" t="s">
        <v>1857</v>
      </c>
      <c r="D25" s="340" t="s">
        <v>1879</v>
      </c>
      <c r="E25" s="340" t="s">
        <v>1918</v>
      </c>
      <c r="F25" s="340" t="s">
        <v>1932</v>
      </c>
      <c r="G25" s="346">
        <v>60</v>
      </c>
      <c r="H25" s="347">
        <v>89.58</v>
      </c>
      <c r="I25" s="347">
        <v>5374.82</v>
      </c>
      <c r="J25" s="346"/>
      <c r="K25" s="347"/>
      <c r="L25" s="347"/>
    </row>
    <row r="26" spans="1:12" ht="45">
      <c r="A26" s="387"/>
      <c r="B26" s="337"/>
      <c r="C26" s="339" t="s">
        <v>1858</v>
      </c>
      <c r="D26" s="340" t="s">
        <v>1880</v>
      </c>
      <c r="E26" s="340" t="s">
        <v>1918</v>
      </c>
      <c r="F26" s="340" t="s">
        <v>1933</v>
      </c>
      <c r="G26" s="346">
        <v>730</v>
      </c>
      <c r="H26" s="347">
        <v>84.8</v>
      </c>
      <c r="I26" s="347">
        <v>61901.32</v>
      </c>
      <c r="J26" s="346">
        <v>146</v>
      </c>
      <c r="K26" s="347">
        <f t="shared" si="0"/>
        <v>104.05602739726028</v>
      </c>
      <c r="L26" s="347">
        <v>15192.18</v>
      </c>
    </row>
    <row r="27" spans="1:12" ht="33.75">
      <c r="A27" s="387"/>
      <c r="B27" s="337"/>
      <c r="C27" s="339" t="s">
        <v>1859</v>
      </c>
      <c r="D27" s="340" t="s">
        <v>1881</v>
      </c>
      <c r="E27" s="340" t="s">
        <v>1918</v>
      </c>
      <c r="F27" s="340" t="s">
        <v>1934</v>
      </c>
      <c r="G27" s="346">
        <v>2580</v>
      </c>
      <c r="H27" s="347">
        <v>77.16</v>
      </c>
      <c r="I27" s="347">
        <v>199082.2</v>
      </c>
      <c r="J27" s="346">
        <v>670</v>
      </c>
      <c r="K27" s="347">
        <f t="shared" si="0"/>
        <v>94.232492537313433</v>
      </c>
      <c r="L27" s="347">
        <v>63135.77</v>
      </c>
    </row>
    <row r="28" spans="1:12" ht="45">
      <c r="A28" s="387"/>
      <c r="B28" s="337"/>
      <c r="C28" s="339">
        <v>47218</v>
      </c>
      <c r="D28" s="340" t="s">
        <v>1882</v>
      </c>
      <c r="E28" s="340" t="s">
        <v>1921</v>
      </c>
      <c r="F28" s="340" t="s">
        <v>1935</v>
      </c>
      <c r="G28" s="346">
        <v>2040</v>
      </c>
      <c r="H28" s="347">
        <v>116.18</v>
      </c>
      <c r="I28" s="347">
        <v>237000.46</v>
      </c>
      <c r="J28" s="346">
        <v>615</v>
      </c>
      <c r="K28" s="347">
        <f t="shared" si="0"/>
        <v>123.53087804878049</v>
      </c>
      <c r="L28" s="347">
        <v>75971.490000000005</v>
      </c>
    </row>
    <row r="29" spans="1:12" ht="22.5">
      <c r="A29" s="387"/>
      <c r="B29" s="337"/>
      <c r="C29" s="339">
        <v>123140</v>
      </c>
      <c r="D29" s="340" t="s">
        <v>1883</v>
      </c>
      <c r="E29" s="340" t="s">
        <v>1916</v>
      </c>
      <c r="F29" s="340" t="s">
        <v>1936</v>
      </c>
      <c r="G29" s="346">
        <v>510</v>
      </c>
      <c r="H29" s="347">
        <v>36.35</v>
      </c>
      <c r="I29" s="347">
        <v>18537.05</v>
      </c>
      <c r="J29" s="346">
        <v>90</v>
      </c>
      <c r="K29" s="347">
        <f t="shared" si="0"/>
        <v>36.278222222222219</v>
      </c>
      <c r="L29" s="347">
        <v>3265.04</v>
      </c>
    </row>
    <row r="30" spans="1:12" ht="22.5">
      <c r="A30" s="387"/>
      <c r="B30" s="337"/>
      <c r="C30" s="339">
        <v>124302</v>
      </c>
      <c r="D30" s="340" t="s">
        <v>1884</v>
      </c>
      <c r="E30" s="340" t="s">
        <v>1916</v>
      </c>
      <c r="F30" s="340" t="s">
        <v>1937</v>
      </c>
      <c r="G30" s="346">
        <v>940</v>
      </c>
      <c r="H30" s="347">
        <v>22.63</v>
      </c>
      <c r="I30" s="347">
        <v>21273.58</v>
      </c>
      <c r="J30" s="346">
        <v>160</v>
      </c>
      <c r="K30" s="347">
        <f t="shared" si="0"/>
        <v>22.5575625</v>
      </c>
      <c r="L30" s="347">
        <v>3609.21</v>
      </c>
    </row>
    <row r="31" spans="1:12" ht="22.5">
      <c r="A31" s="387"/>
      <c r="B31" s="337"/>
      <c r="C31" s="339">
        <v>51845</v>
      </c>
      <c r="D31" s="340" t="s">
        <v>1885</v>
      </c>
      <c r="E31" s="340" t="s">
        <v>1916</v>
      </c>
      <c r="F31" s="340" t="s">
        <v>1938</v>
      </c>
      <c r="G31" s="346">
        <v>1900</v>
      </c>
      <c r="H31" s="347">
        <v>37.39</v>
      </c>
      <c r="I31" s="347">
        <v>71032.17</v>
      </c>
      <c r="J31" s="346">
        <v>500</v>
      </c>
      <c r="K31" s="347">
        <f t="shared" si="0"/>
        <v>37.268000000000001</v>
      </c>
      <c r="L31" s="347">
        <v>18634</v>
      </c>
    </row>
    <row r="32" spans="1:12">
      <c r="A32" s="387"/>
      <c r="B32" s="337"/>
      <c r="C32" s="339">
        <v>51351</v>
      </c>
      <c r="D32" s="340" t="s">
        <v>1886</v>
      </c>
      <c r="E32" s="340" t="s">
        <v>1919</v>
      </c>
      <c r="F32" s="340" t="s">
        <v>1939</v>
      </c>
      <c r="G32" s="346">
        <v>1400</v>
      </c>
      <c r="H32" s="347">
        <v>22.57</v>
      </c>
      <c r="I32" s="347">
        <v>31599.599999999999</v>
      </c>
      <c r="J32" s="346">
        <v>350</v>
      </c>
      <c r="K32" s="347">
        <f t="shared" si="0"/>
        <v>25.373857142857144</v>
      </c>
      <c r="L32" s="347">
        <v>8880.85</v>
      </c>
    </row>
    <row r="33" spans="1:12">
      <c r="A33" s="387"/>
      <c r="B33" s="337"/>
      <c r="C33" s="339">
        <v>62002</v>
      </c>
      <c r="D33" s="340" t="s">
        <v>1887</v>
      </c>
      <c r="E33" s="340" t="s">
        <v>1919</v>
      </c>
      <c r="F33" s="340"/>
      <c r="G33" s="346">
        <v>395</v>
      </c>
      <c r="H33" s="347">
        <v>357.46</v>
      </c>
      <c r="I33" s="347">
        <v>148307.89000000001</v>
      </c>
      <c r="J33" s="346">
        <v>333</v>
      </c>
      <c r="K33" s="347">
        <f t="shared" si="0"/>
        <v>374.15402402402401</v>
      </c>
      <c r="L33" s="347">
        <v>124593.29</v>
      </c>
    </row>
    <row r="34" spans="1:12">
      <c r="A34" s="387"/>
      <c r="B34" s="337"/>
      <c r="C34" s="339">
        <v>62004</v>
      </c>
      <c r="D34" s="340" t="s">
        <v>1888</v>
      </c>
      <c r="E34" s="340" t="s">
        <v>1919</v>
      </c>
      <c r="F34" s="340"/>
      <c r="G34" s="346">
        <v>168</v>
      </c>
      <c r="H34" s="347">
        <v>472.43</v>
      </c>
      <c r="I34" s="347">
        <v>79367.89</v>
      </c>
      <c r="J34" s="346">
        <v>138</v>
      </c>
      <c r="K34" s="347">
        <f t="shared" si="0"/>
        <v>470.77804347826088</v>
      </c>
      <c r="L34" s="347">
        <v>64967.37</v>
      </c>
    </row>
    <row r="35" spans="1:12">
      <c r="A35" s="387"/>
      <c r="B35" s="337"/>
      <c r="C35" s="339">
        <v>62005</v>
      </c>
      <c r="D35" s="340" t="s">
        <v>1889</v>
      </c>
      <c r="E35" s="340" t="s">
        <v>1919</v>
      </c>
      <c r="F35" s="340"/>
      <c r="G35" s="346">
        <v>208</v>
      </c>
      <c r="H35" s="347">
        <v>546.70000000000005</v>
      </c>
      <c r="I35" s="347">
        <f>G35*H35</f>
        <v>113713.60000000001</v>
      </c>
      <c r="J35" s="346">
        <v>110</v>
      </c>
      <c r="K35" s="347">
        <f t="shared" si="0"/>
        <v>544.81899999999996</v>
      </c>
      <c r="L35" s="347">
        <v>59930.09</v>
      </c>
    </row>
    <row r="36" spans="1:12" ht="22.5">
      <c r="A36" s="387"/>
      <c r="B36" s="337"/>
      <c r="C36" s="339">
        <v>62206</v>
      </c>
      <c r="D36" s="340" t="s">
        <v>1890</v>
      </c>
      <c r="E36" s="340" t="s">
        <v>1916</v>
      </c>
      <c r="F36" s="340" t="s">
        <v>1940</v>
      </c>
      <c r="G36" s="346">
        <v>600</v>
      </c>
      <c r="H36" s="347">
        <v>403.09</v>
      </c>
      <c r="I36" s="347">
        <v>241855.69</v>
      </c>
      <c r="J36" s="346">
        <v>100</v>
      </c>
      <c r="K36" s="347">
        <f t="shared" si="0"/>
        <v>374.15390000000002</v>
      </c>
      <c r="L36" s="347">
        <v>37415.39</v>
      </c>
    </row>
    <row r="37" spans="1:12" ht="22.5">
      <c r="A37" s="387"/>
      <c r="B37" s="337"/>
      <c r="C37" s="338">
        <v>62207</v>
      </c>
      <c r="D37" s="341" t="s">
        <v>1890</v>
      </c>
      <c r="E37" s="341" t="s">
        <v>1916</v>
      </c>
      <c r="F37" s="340" t="s">
        <v>1941</v>
      </c>
      <c r="G37" s="346">
        <v>600</v>
      </c>
      <c r="H37" s="348">
        <v>499.58</v>
      </c>
      <c r="I37" s="347">
        <v>299748</v>
      </c>
      <c r="J37" s="346">
        <v>64</v>
      </c>
      <c r="K37" s="347">
        <f t="shared" si="0"/>
        <v>470.77812499999999</v>
      </c>
      <c r="L37" s="347">
        <v>30129.8</v>
      </c>
    </row>
    <row r="38" spans="1:12" ht="22.5">
      <c r="A38" s="387"/>
      <c r="B38" s="337"/>
      <c r="C38" s="339">
        <v>62208</v>
      </c>
      <c r="D38" s="340" t="s">
        <v>1890</v>
      </c>
      <c r="E38" s="340" t="s">
        <v>1916</v>
      </c>
      <c r="F38" s="340" t="s">
        <v>1942</v>
      </c>
      <c r="G38" s="346">
        <v>257</v>
      </c>
      <c r="H38" s="347">
        <v>601.36</v>
      </c>
      <c r="I38" s="347">
        <v>154549.51999999999</v>
      </c>
      <c r="J38" s="346">
        <v>20</v>
      </c>
      <c r="K38" s="347">
        <f t="shared" si="0"/>
        <v>544.78599999999994</v>
      </c>
      <c r="L38" s="347">
        <v>10895.72</v>
      </c>
    </row>
    <row r="39" spans="1:12" ht="22.5">
      <c r="A39" s="387"/>
      <c r="B39" s="337"/>
      <c r="C39" s="339">
        <v>62300</v>
      </c>
      <c r="D39" s="340" t="s">
        <v>1891</v>
      </c>
      <c r="E39" s="340" t="s">
        <v>1916</v>
      </c>
      <c r="F39" s="340" t="s">
        <v>1943</v>
      </c>
      <c r="G39" s="346">
        <v>500</v>
      </c>
      <c r="H39" s="347">
        <v>280.3</v>
      </c>
      <c r="I39" s="347">
        <v>140150</v>
      </c>
      <c r="J39" s="346">
        <v>92</v>
      </c>
      <c r="K39" s="347">
        <f t="shared" si="0"/>
        <v>199.75717391304349</v>
      </c>
      <c r="L39" s="347">
        <v>18377.66</v>
      </c>
    </row>
    <row r="40" spans="1:12" ht="22.5">
      <c r="A40" s="387"/>
      <c r="B40" s="337"/>
      <c r="C40" s="339">
        <v>62400</v>
      </c>
      <c r="D40" s="340" t="s">
        <v>1891</v>
      </c>
      <c r="E40" s="340" t="s">
        <v>1916</v>
      </c>
      <c r="F40" s="340" t="s">
        <v>1944</v>
      </c>
      <c r="G40" s="346">
        <v>1400</v>
      </c>
      <c r="H40" s="347">
        <v>345.32</v>
      </c>
      <c r="I40" s="347">
        <v>483448</v>
      </c>
      <c r="J40" s="346">
        <v>262</v>
      </c>
      <c r="K40" s="347">
        <f t="shared" si="0"/>
        <v>347.85530534351142</v>
      </c>
      <c r="L40" s="347">
        <v>91138.09</v>
      </c>
    </row>
    <row r="41" spans="1:12" ht="22.5">
      <c r="A41" s="387"/>
      <c r="B41" s="337"/>
      <c r="C41" s="339">
        <v>62302</v>
      </c>
      <c r="D41" s="340" t="s">
        <v>1891</v>
      </c>
      <c r="E41" s="340" t="s">
        <v>1916</v>
      </c>
      <c r="F41" s="340" t="s">
        <v>1945</v>
      </c>
      <c r="G41" s="346">
        <v>500</v>
      </c>
      <c r="H41" s="347">
        <v>407.53</v>
      </c>
      <c r="I41" s="347">
        <v>203765</v>
      </c>
      <c r="J41" s="346">
        <v>178</v>
      </c>
      <c r="K41" s="347">
        <f t="shared" si="0"/>
        <v>433.65303370786518</v>
      </c>
      <c r="L41" s="347">
        <v>77190.240000000005</v>
      </c>
    </row>
    <row r="42" spans="1:12" ht="22.5">
      <c r="A42" s="387"/>
      <c r="B42" s="337"/>
      <c r="C42" s="339">
        <v>51560</v>
      </c>
      <c r="D42" s="340" t="s">
        <v>1892</v>
      </c>
      <c r="E42" s="340" t="s">
        <v>1916</v>
      </c>
      <c r="F42" s="340" t="s">
        <v>1946</v>
      </c>
      <c r="G42" s="346">
        <v>1650</v>
      </c>
      <c r="H42" s="347">
        <v>83.88</v>
      </c>
      <c r="I42" s="347">
        <v>138409.94</v>
      </c>
      <c r="J42" s="346">
        <v>435</v>
      </c>
      <c r="K42" s="347">
        <f t="shared" si="0"/>
        <v>91.52</v>
      </c>
      <c r="L42" s="347">
        <v>39811.199999999997</v>
      </c>
    </row>
    <row r="43" spans="1:12" ht="22.5">
      <c r="A43" s="387"/>
      <c r="B43" s="337"/>
      <c r="C43" s="339">
        <v>400411</v>
      </c>
      <c r="D43" s="340" t="s">
        <v>1893</v>
      </c>
      <c r="E43" s="340" t="s">
        <v>1916</v>
      </c>
      <c r="F43" s="340" t="s">
        <v>1947</v>
      </c>
      <c r="G43" s="346">
        <v>510</v>
      </c>
      <c r="H43" s="347">
        <v>39.5</v>
      </c>
      <c r="I43" s="347">
        <v>20145</v>
      </c>
      <c r="J43" s="346">
        <v>50</v>
      </c>
      <c r="K43" s="347">
        <f t="shared" si="0"/>
        <v>37.036999999999999</v>
      </c>
      <c r="L43" s="347">
        <v>1851.85</v>
      </c>
    </row>
    <row r="44" spans="1:12" ht="22.5">
      <c r="A44" s="387"/>
      <c r="B44" s="337"/>
      <c r="C44" s="339">
        <v>47140</v>
      </c>
      <c r="D44" s="340" t="s">
        <v>1894</v>
      </c>
      <c r="E44" s="340" t="s">
        <v>1916</v>
      </c>
      <c r="F44" s="340" t="s">
        <v>1948</v>
      </c>
      <c r="G44" s="346">
        <v>3175</v>
      </c>
      <c r="H44" s="347">
        <v>43.39</v>
      </c>
      <c r="I44" s="347">
        <v>137778.76999999999</v>
      </c>
      <c r="J44" s="346">
        <v>635</v>
      </c>
      <c r="K44" s="347">
        <f t="shared" si="0"/>
        <v>43.625999999999998</v>
      </c>
      <c r="L44" s="347">
        <v>27702.51</v>
      </c>
    </row>
    <row r="45" spans="1:12" ht="22.5">
      <c r="A45" s="387"/>
      <c r="B45" s="337"/>
      <c r="C45" s="339" t="s">
        <v>1860</v>
      </c>
      <c r="D45" s="340" t="s">
        <v>1895</v>
      </c>
      <c r="E45" s="340" t="s">
        <v>1916</v>
      </c>
      <c r="F45" s="340" t="s">
        <v>1949</v>
      </c>
      <c r="G45" s="346">
        <v>310</v>
      </c>
      <c r="H45" s="347">
        <v>37.729999999999997</v>
      </c>
      <c r="I45" s="347">
        <v>11696.3</v>
      </c>
      <c r="J45" s="346">
        <v>110</v>
      </c>
      <c r="K45" s="347">
        <f t="shared" si="0"/>
        <v>38.67490909090909</v>
      </c>
      <c r="L45" s="347">
        <v>4254.24</v>
      </c>
    </row>
    <row r="46" spans="1:12" ht="22.5">
      <c r="A46" s="387"/>
      <c r="B46" s="337"/>
      <c r="C46" s="339" t="s">
        <v>1861</v>
      </c>
      <c r="D46" s="340" t="s">
        <v>1895</v>
      </c>
      <c r="E46" s="340" t="s">
        <v>1916</v>
      </c>
      <c r="F46" s="340" t="s">
        <v>1950</v>
      </c>
      <c r="G46" s="346">
        <v>2900</v>
      </c>
      <c r="H46" s="347">
        <v>63.27</v>
      </c>
      <c r="I46" s="347">
        <v>183480.55</v>
      </c>
      <c r="J46" s="346">
        <v>520</v>
      </c>
      <c r="K46" s="347">
        <f t="shared" si="0"/>
        <v>64.233653846153842</v>
      </c>
      <c r="L46" s="347">
        <v>33401.5</v>
      </c>
    </row>
    <row r="47" spans="1:12" ht="56.25">
      <c r="A47" s="387"/>
      <c r="B47" s="337"/>
      <c r="C47" s="339">
        <v>13168</v>
      </c>
      <c r="D47" s="340" t="s">
        <v>1896</v>
      </c>
      <c r="E47" s="340" t="s">
        <v>1922</v>
      </c>
      <c r="F47" s="340" t="s">
        <v>1951</v>
      </c>
      <c r="G47" s="346">
        <v>290</v>
      </c>
      <c r="H47" s="347">
        <v>1316.37</v>
      </c>
      <c r="I47" s="347">
        <v>381747.31</v>
      </c>
      <c r="J47" s="346">
        <v>56</v>
      </c>
      <c r="K47" s="347">
        <f t="shared" si="0"/>
        <v>2081.1232142857143</v>
      </c>
      <c r="L47" s="347">
        <v>116542.9</v>
      </c>
    </row>
    <row r="48" spans="1:12" ht="22.5">
      <c r="A48" s="387"/>
      <c r="B48" s="337"/>
      <c r="C48" s="339" t="s">
        <v>1862</v>
      </c>
      <c r="D48" s="340" t="s">
        <v>1897</v>
      </c>
      <c r="E48" s="340" t="s">
        <v>1916</v>
      </c>
      <c r="F48" s="345" t="s">
        <v>1963</v>
      </c>
      <c r="G48" s="346">
        <v>3320</v>
      </c>
      <c r="H48" s="347">
        <v>23.56</v>
      </c>
      <c r="I48" s="347">
        <v>78234.31</v>
      </c>
      <c r="J48" s="346">
        <v>890</v>
      </c>
      <c r="K48" s="347">
        <f t="shared" si="0"/>
        <v>23.947011235955056</v>
      </c>
      <c r="L48" s="347">
        <v>21312.84</v>
      </c>
    </row>
    <row r="49" spans="1:12" ht="22.5">
      <c r="A49" s="387"/>
      <c r="B49" s="337"/>
      <c r="C49" s="339">
        <v>81540</v>
      </c>
      <c r="D49" s="340" t="s">
        <v>1898</v>
      </c>
      <c r="E49" s="340" t="s">
        <v>1916</v>
      </c>
      <c r="F49" s="340" t="s">
        <v>1952</v>
      </c>
      <c r="G49" s="346">
        <v>300</v>
      </c>
      <c r="H49" s="347">
        <v>19.91</v>
      </c>
      <c r="I49" s="347">
        <v>5974.11</v>
      </c>
      <c r="J49" s="346">
        <v>100</v>
      </c>
      <c r="K49" s="347">
        <f t="shared" si="0"/>
        <v>22.055</v>
      </c>
      <c r="L49" s="347">
        <v>2205.5</v>
      </c>
    </row>
    <row r="50" spans="1:12" ht="22.5">
      <c r="A50" s="387"/>
      <c r="B50" s="337"/>
      <c r="C50" s="339">
        <v>86431</v>
      </c>
      <c r="D50" s="340" t="s">
        <v>1899</v>
      </c>
      <c r="E50" s="340" t="s">
        <v>1916</v>
      </c>
      <c r="F50" s="340" t="s">
        <v>1953</v>
      </c>
      <c r="G50" s="346"/>
      <c r="H50" s="347"/>
      <c r="I50" s="347"/>
      <c r="J50" s="346">
        <v>50</v>
      </c>
      <c r="K50" s="347">
        <f t="shared" si="0"/>
        <v>30.998000000000001</v>
      </c>
      <c r="L50" s="347">
        <v>1549.9</v>
      </c>
    </row>
    <row r="51" spans="1:12" ht="22.5">
      <c r="A51" s="387"/>
      <c r="B51" s="337"/>
      <c r="C51" s="339">
        <v>71123</v>
      </c>
      <c r="D51" s="340" t="s">
        <v>1900</v>
      </c>
      <c r="E51" s="340" t="s">
        <v>1920</v>
      </c>
      <c r="F51" s="340" t="s">
        <v>1937</v>
      </c>
      <c r="G51" s="346">
        <v>1860</v>
      </c>
      <c r="H51" s="347">
        <v>28.32</v>
      </c>
      <c r="I51" s="347">
        <v>52681.97</v>
      </c>
      <c r="J51" s="346">
        <v>600</v>
      </c>
      <c r="K51" s="347">
        <f t="shared" si="0"/>
        <v>35.122999999999998</v>
      </c>
      <c r="L51" s="347">
        <v>21073.8</v>
      </c>
    </row>
    <row r="52" spans="1:12" ht="22.5">
      <c r="A52" s="387"/>
      <c r="B52" s="337"/>
      <c r="C52" s="339">
        <v>58334</v>
      </c>
      <c r="D52" s="340" t="s">
        <v>1901</v>
      </c>
      <c r="E52" s="340" t="s">
        <v>1916</v>
      </c>
      <c r="F52" s="340" t="s">
        <v>1954</v>
      </c>
      <c r="G52" s="346">
        <v>350</v>
      </c>
      <c r="H52" s="347">
        <v>89.15</v>
      </c>
      <c r="I52" s="347">
        <v>31204.14</v>
      </c>
      <c r="J52" s="346">
        <v>50</v>
      </c>
      <c r="K52" s="347">
        <f t="shared" si="0"/>
        <v>94.610200000000006</v>
      </c>
      <c r="L52" s="347">
        <v>4730.51</v>
      </c>
    </row>
    <row r="53" spans="1:12" ht="22.5">
      <c r="A53" s="387"/>
      <c r="B53" s="337"/>
      <c r="C53" s="339" t="s">
        <v>1863</v>
      </c>
      <c r="D53" s="340" t="s">
        <v>1902</v>
      </c>
      <c r="E53" s="340" t="s">
        <v>1916</v>
      </c>
      <c r="F53" s="340" t="s">
        <v>1955</v>
      </c>
      <c r="G53" s="346"/>
      <c r="H53" s="347"/>
      <c r="I53" s="347"/>
      <c r="J53" s="346"/>
      <c r="K53" s="347"/>
      <c r="L53" s="347"/>
    </row>
    <row r="54" spans="1:12" ht="22.5">
      <c r="A54" s="387"/>
      <c r="B54" s="337"/>
      <c r="C54" s="339">
        <v>70261</v>
      </c>
      <c r="D54" s="340" t="s">
        <v>1903</v>
      </c>
      <c r="E54" s="340" t="s">
        <v>1916</v>
      </c>
      <c r="F54" s="340" t="s">
        <v>1956</v>
      </c>
      <c r="G54" s="346">
        <v>10</v>
      </c>
      <c r="H54" s="347">
        <v>330.63</v>
      </c>
      <c r="I54" s="347">
        <v>3306.33</v>
      </c>
      <c r="J54" s="346"/>
      <c r="K54" s="347"/>
      <c r="L54" s="347"/>
    </row>
    <row r="55" spans="1:12" ht="22.5">
      <c r="A55" s="387"/>
      <c r="B55" s="337"/>
      <c r="C55" s="339">
        <v>10200</v>
      </c>
      <c r="D55" s="340" t="s">
        <v>1904</v>
      </c>
      <c r="E55" s="340" t="s">
        <v>1916</v>
      </c>
      <c r="F55" s="340" t="s">
        <v>1957</v>
      </c>
      <c r="G55" s="346"/>
      <c r="H55" s="347"/>
      <c r="I55" s="347"/>
      <c r="J55" s="346"/>
      <c r="K55" s="347"/>
      <c r="L55" s="347"/>
    </row>
    <row r="56" spans="1:12" ht="22.5">
      <c r="A56" s="387"/>
      <c r="B56" s="337"/>
      <c r="C56" s="339">
        <v>176042</v>
      </c>
      <c r="D56" s="340" t="s">
        <v>1905</v>
      </c>
      <c r="E56" s="340" t="s">
        <v>1916</v>
      </c>
      <c r="F56" s="340" t="s">
        <v>1958</v>
      </c>
      <c r="G56" s="346">
        <v>800</v>
      </c>
      <c r="H56" s="347">
        <v>15.15</v>
      </c>
      <c r="I56" s="347">
        <v>12121.6</v>
      </c>
      <c r="J56" s="346">
        <v>300</v>
      </c>
      <c r="K56" s="347">
        <f t="shared" si="0"/>
        <v>15.076866666666668</v>
      </c>
      <c r="L56" s="347">
        <v>4523.0600000000004</v>
      </c>
    </row>
    <row r="57" spans="1:12" ht="22.5">
      <c r="A57" s="387"/>
      <c r="B57" s="337"/>
      <c r="C57" s="339" t="s">
        <v>1864</v>
      </c>
      <c r="D57" s="340" t="s">
        <v>1906</v>
      </c>
      <c r="E57" s="340" t="s">
        <v>1916</v>
      </c>
      <c r="F57" s="340" t="s">
        <v>1959</v>
      </c>
      <c r="G57" s="346"/>
      <c r="H57" s="347"/>
      <c r="I57" s="347"/>
      <c r="J57" s="346">
        <v>10</v>
      </c>
      <c r="K57" s="347">
        <f t="shared" si="0"/>
        <v>44.367000000000004</v>
      </c>
      <c r="L57" s="347">
        <v>443.67</v>
      </c>
    </row>
    <row r="58" spans="1:12" ht="22.5">
      <c r="A58" s="387"/>
      <c r="B58" s="17"/>
      <c r="C58" s="339"/>
      <c r="D58" s="340" t="s">
        <v>1907</v>
      </c>
      <c r="E58" s="340" t="s">
        <v>1916</v>
      </c>
      <c r="F58" s="340" t="s">
        <v>1960</v>
      </c>
      <c r="G58" s="346"/>
      <c r="H58" s="347"/>
      <c r="I58" s="347"/>
      <c r="J58" s="346">
        <v>10</v>
      </c>
      <c r="K58" s="347">
        <f t="shared" si="0"/>
        <v>1274.6799999999998</v>
      </c>
      <c r="L58" s="347">
        <v>12746.8</v>
      </c>
    </row>
    <row r="59" spans="1:12" ht="22.5">
      <c r="A59" s="387"/>
      <c r="B59" s="17"/>
      <c r="C59" s="339"/>
      <c r="D59" s="340" t="s">
        <v>1907</v>
      </c>
      <c r="E59" s="340" t="s">
        <v>1916</v>
      </c>
      <c r="F59" s="340" t="s">
        <v>1961</v>
      </c>
      <c r="G59" s="346"/>
      <c r="H59" s="347"/>
      <c r="I59" s="347"/>
      <c r="J59" s="346"/>
      <c r="K59" s="347"/>
      <c r="L59" s="347"/>
    </row>
    <row r="60" spans="1:12" ht="22.5">
      <c r="A60" s="387"/>
      <c r="B60" s="337"/>
      <c r="C60" s="339">
        <v>107497</v>
      </c>
      <c r="D60" s="340" t="s">
        <v>1908</v>
      </c>
      <c r="E60" s="340" t="s">
        <v>1916</v>
      </c>
      <c r="F60" s="340" t="s">
        <v>1962</v>
      </c>
      <c r="G60" s="346"/>
      <c r="H60" s="347"/>
      <c r="I60" s="347"/>
      <c r="J60" s="346"/>
      <c r="K60" s="347"/>
      <c r="L60" s="347"/>
    </row>
    <row r="61" spans="1:12" ht="22.5">
      <c r="A61" s="387"/>
      <c r="B61" s="337"/>
      <c r="C61" s="343" t="s">
        <v>1865</v>
      </c>
      <c r="D61" s="340" t="s">
        <v>1909</v>
      </c>
      <c r="E61" s="340" t="s">
        <v>1916</v>
      </c>
      <c r="F61" s="340"/>
      <c r="G61" s="346">
        <v>24</v>
      </c>
      <c r="H61" s="347">
        <v>126646.08</v>
      </c>
      <c r="I61" s="347">
        <f>G61*H61</f>
        <v>3039505.92</v>
      </c>
      <c r="J61" s="346">
        <v>5</v>
      </c>
      <c r="K61" s="347">
        <f t="shared" si="0"/>
        <v>104456.99</v>
      </c>
      <c r="L61" s="347">
        <v>522284.95</v>
      </c>
    </row>
    <row r="62" spans="1:12" ht="22.5">
      <c r="A62" s="387"/>
      <c r="B62" s="337"/>
      <c r="C62" s="343" t="s">
        <v>1866</v>
      </c>
      <c r="D62" s="340" t="s">
        <v>1910</v>
      </c>
      <c r="E62" s="340" t="s">
        <v>1916</v>
      </c>
      <c r="F62" s="340"/>
      <c r="G62" s="346"/>
      <c r="H62" s="347"/>
      <c r="I62" s="347"/>
      <c r="J62" s="346"/>
      <c r="K62" s="347"/>
      <c r="L62" s="347"/>
    </row>
    <row r="63" spans="1:12" ht="22.5">
      <c r="A63" s="387"/>
      <c r="B63" s="337"/>
      <c r="C63" s="343" t="s">
        <v>1867</v>
      </c>
      <c r="D63" s="340" t="s">
        <v>1911</v>
      </c>
      <c r="E63" s="340" t="s">
        <v>1916</v>
      </c>
      <c r="F63" s="340"/>
      <c r="G63" s="346"/>
      <c r="H63" s="347"/>
      <c r="I63" s="347"/>
      <c r="J63" s="346">
        <v>1</v>
      </c>
      <c r="K63" s="347">
        <f t="shared" si="0"/>
        <v>18408.099999999999</v>
      </c>
      <c r="L63" s="347">
        <v>18408.099999999999</v>
      </c>
    </row>
    <row r="64" spans="1:12" ht="22.5">
      <c r="A64" s="387"/>
      <c r="B64" s="17"/>
      <c r="C64" s="343" t="s">
        <v>1868</v>
      </c>
      <c r="D64" s="340" t="s">
        <v>1912</v>
      </c>
      <c r="E64" s="340" t="s">
        <v>1916</v>
      </c>
      <c r="F64" s="340"/>
      <c r="G64" s="346"/>
      <c r="H64" s="347"/>
      <c r="I64" s="347"/>
      <c r="J64" s="346">
        <v>49</v>
      </c>
      <c r="K64" s="347">
        <f t="shared" si="0"/>
        <v>480.49081632653059</v>
      </c>
      <c r="L64" s="347">
        <v>23544.05</v>
      </c>
    </row>
    <row r="65" spans="1:12" ht="22.5">
      <c r="A65" s="387"/>
      <c r="B65" s="17"/>
      <c r="C65" s="343" t="s">
        <v>1869</v>
      </c>
      <c r="D65" s="340" t="s">
        <v>1913</v>
      </c>
      <c r="E65" s="340" t="s">
        <v>1916</v>
      </c>
      <c r="F65" s="340"/>
      <c r="G65" s="17"/>
      <c r="H65" s="349"/>
      <c r="I65" s="349"/>
      <c r="J65" s="17"/>
      <c r="K65" s="13"/>
      <c r="L65" s="17"/>
    </row>
    <row r="66" spans="1:12" ht="22.5">
      <c r="A66" s="387"/>
      <c r="B66" s="17"/>
      <c r="C66" s="344" t="s">
        <v>1870</v>
      </c>
      <c r="D66" s="342" t="s">
        <v>1914</v>
      </c>
      <c r="E66" s="342" t="s">
        <v>1916</v>
      </c>
      <c r="F66" s="342"/>
      <c r="G66" s="17"/>
      <c r="H66" s="349"/>
      <c r="I66" s="349"/>
      <c r="J66" s="17"/>
      <c r="K66" s="13"/>
      <c r="L66" s="17"/>
    </row>
    <row r="67" spans="1:12">
      <c r="A67" s="387"/>
      <c r="B67" s="17"/>
      <c r="C67" s="17"/>
      <c r="D67" s="17"/>
      <c r="E67" s="17"/>
      <c r="F67" s="17"/>
      <c r="G67" s="17"/>
      <c r="H67" s="17"/>
      <c r="I67" s="17"/>
      <c r="J67" s="17"/>
      <c r="K67" s="13"/>
      <c r="L67" s="17"/>
    </row>
    <row r="68" spans="1:12">
      <c r="A68" s="388"/>
      <c r="B68" s="17"/>
      <c r="C68" s="17"/>
      <c r="D68" s="17"/>
      <c r="E68" s="17"/>
      <c r="F68" s="17"/>
      <c r="G68" s="17"/>
      <c r="H68" s="17"/>
      <c r="I68" s="17"/>
      <c r="J68" s="17"/>
      <c r="K68" s="13"/>
      <c r="L68" s="17"/>
    </row>
    <row r="69" spans="1:12">
      <c r="A69" s="385" t="s">
        <v>792</v>
      </c>
      <c r="B69" s="17"/>
      <c r="C69" s="17"/>
      <c r="D69" s="17"/>
      <c r="E69" s="17"/>
      <c r="F69" s="17"/>
      <c r="G69" s="17"/>
      <c r="H69" s="17"/>
      <c r="I69" s="17"/>
      <c r="J69" s="17"/>
      <c r="K69" s="13"/>
      <c r="L69" s="17"/>
    </row>
    <row r="70" spans="1:12">
      <c r="A70" s="385"/>
      <c r="B70" s="17"/>
      <c r="C70" s="17"/>
      <c r="D70" s="17"/>
      <c r="E70" s="17"/>
      <c r="F70" s="17"/>
      <c r="G70" s="17"/>
      <c r="H70" s="17"/>
      <c r="I70" s="17"/>
      <c r="J70" s="17"/>
      <c r="K70" s="13"/>
      <c r="L70" s="17"/>
    </row>
    <row r="71" spans="1:12">
      <c r="A71" s="385"/>
      <c r="B71" s="17"/>
      <c r="C71" s="17"/>
      <c r="D71" s="17"/>
      <c r="E71" s="17"/>
      <c r="F71" s="17"/>
      <c r="G71" s="17"/>
      <c r="H71" s="17"/>
      <c r="I71" s="17"/>
      <c r="J71" s="17"/>
      <c r="K71" s="13"/>
      <c r="L71" s="17"/>
    </row>
    <row r="72" spans="1:12">
      <c r="A72" s="385"/>
      <c r="B72" s="17"/>
      <c r="C72" s="17"/>
      <c r="D72" s="17"/>
      <c r="E72" s="17"/>
      <c r="F72" s="17"/>
      <c r="G72" s="17"/>
      <c r="H72" s="17"/>
      <c r="I72" s="17"/>
      <c r="J72" s="17"/>
      <c r="K72" s="13"/>
      <c r="L72" s="17"/>
    </row>
    <row r="73" spans="1:12">
      <c r="A73" s="385"/>
      <c r="B73" s="17"/>
      <c r="C73" s="17"/>
      <c r="D73" s="17"/>
      <c r="E73" s="17"/>
      <c r="F73" s="17"/>
      <c r="G73" s="17"/>
      <c r="H73" s="17"/>
      <c r="I73" s="17"/>
      <c r="J73" s="17"/>
      <c r="K73" s="13"/>
      <c r="L73" s="17"/>
    </row>
    <row r="74" spans="1:12">
      <c r="A74" s="385"/>
      <c r="B74" s="17"/>
      <c r="C74" s="17"/>
      <c r="D74" s="17"/>
      <c r="E74" s="17"/>
      <c r="F74" s="17"/>
      <c r="G74" s="17"/>
      <c r="H74" s="17"/>
      <c r="I74" s="17"/>
      <c r="J74" s="17"/>
      <c r="K74" s="13"/>
      <c r="L74" s="17"/>
    </row>
    <row r="75" spans="1:12">
      <c r="A75" s="385"/>
      <c r="B75" s="17"/>
      <c r="C75" s="17"/>
      <c r="D75" s="17"/>
      <c r="E75" s="17"/>
      <c r="F75" s="17"/>
      <c r="G75" s="17"/>
      <c r="H75" s="17"/>
      <c r="I75" s="17"/>
      <c r="J75" s="17"/>
      <c r="K75" s="13"/>
      <c r="L75" s="17"/>
    </row>
    <row r="76" spans="1:12">
      <c r="A76" s="385" t="s">
        <v>793</v>
      </c>
      <c r="B76" s="17"/>
      <c r="C76" s="17"/>
      <c r="D76" s="17"/>
      <c r="E76" s="17"/>
      <c r="F76" s="17"/>
      <c r="G76" s="17"/>
      <c r="H76" s="17"/>
      <c r="I76" s="17"/>
      <c r="J76" s="17"/>
      <c r="K76" s="13"/>
      <c r="L76" s="17"/>
    </row>
    <row r="77" spans="1:12">
      <c r="A77" s="385"/>
      <c r="B77" s="17"/>
      <c r="C77" s="17"/>
      <c r="D77" s="17"/>
      <c r="E77" s="17"/>
      <c r="F77" s="17"/>
      <c r="G77" s="17"/>
      <c r="H77" s="17"/>
      <c r="I77" s="17"/>
      <c r="J77" s="17"/>
      <c r="K77" s="13"/>
      <c r="L77" s="17"/>
    </row>
    <row r="78" spans="1:12">
      <c r="A78" s="385"/>
      <c r="B78" s="17"/>
      <c r="C78" s="17"/>
      <c r="D78" s="17"/>
      <c r="E78" s="17"/>
      <c r="F78" s="17"/>
      <c r="G78" s="17"/>
      <c r="H78" s="17"/>
      <c r="I78" s="17"/>
      <c r="J78" s="17"/>
      <c r="K78" s="13"/>
      <c r="L78" s="17"/>
    </row>
    <row r="79" spans="1:12">
      <c r="A79" s="385"/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17"/>
    </row>
    <row r="80" spans="1:12">
      <c r="A80" s="385"/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17"/>
    </row>
    <row r="81" spans="1:12">
      <c r="A81" s="385"/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17"/>
    </row>
    <row r="82" spans="1:12">
      <c r="A82" s="385"/>
      <c r="B82" s="17"/>
      <c r="C82" s="17"/>
      <c r="D82" s="17"/>
      <c r="E82" s="17"/>
      <c r="F82" s="17"/>
      <c r="G82" s="17"/>
      <c r="H82" s="17"/>
      <c r="I82" s="17"/>
      <c r="J82" s="17"/>
      <c r="K82" s="17"/>
      <c r="L82" s="17"/>
    </row>
    <row r="83" spans="1:12">
      <c r="A83" s="16" t="s">
        <v>794</v>
      </c>
      <c r="B83" s="16"/>
      <c r="C83" s="16"/>
      <c r="D83" s="16"/>
      <c r="E83" s="16"/>
      <c r="F83" s="16"/>
      <c r="G83" s="17"/>
      <c r="H83" s="17"/>
      <c r="I83" s="350">
        <f>SUM(I16:I66)</f>
        <v>7190034.6999999993</v>
      </c>
      <c r="J83" s="350"/>
      <c r="K83" s="350"/>
      <c r="L83" s="350">
        <f t="shared" ref="L83" si="1">SUM(L16:L66)</f>
        <v>1693488.93</v>
      </c>
    </row>
    <row r="84" spans="1:12">
      <c r="A84" s="18" t="s">
        <v>795</v>
      </c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</row>
    <row r="85" spans="1:12" s="11" customFormat="1" ht="15.75"/>
  </sheetData>
  <mergeCells count="15">
    <mergeCell ref="A1:L1"/>
    <mergeCell ref="G2:L2"/>
    <mergeCell ref="G3:I3"/>
    <mergeCell ref="J3:L3"/>
    <mergeCell ref="A2:A4"/>
    <mergeCell ref="B2:B4"/>
    <mergeCell ref="C2:C4"/>
    <mergeCell ref="D2:D4"/>
    <mergeCell ref="E2:E4"/>
    <mergeCell ref="F2:F4"/>
    <mergeCell ref="A6:A10"/>
    <mergeCell ref="A11:A15"/>
    <mergeCell ref="A69:A75"/>
    <mergeCell ref="A76:A82"/>
    <mergeCell ref="A16:A68"/>
  </mergeCells>
  <pageMargins left="0.7" right="0.7" top="0.75" bottom="0.75" header="0.3" footer="0.3"/>
  <pageSetup paperSize="9" scale="8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workbookViewId="0">
      <selection activeCell="I18" sqref="I18"/>
    </sheetView>
  </sheetViews>
  <sheetFormatPr defaultColWidth="9.140625" defaultRowHeight="11.25"/>
  <cols>
    <col min="1" max="1" width="9.140625" style="12"/>
    <col min="2" max="2" width="53.5703125" style="12" customWidth="1"/>
    <col min="3" max="3" width="14.42578125" style="12" customWidth="1"/>
    <col min="4" max="4" width="16.42578125" style="12" customWidth="1"/>
    <col min="5" max="16384" width="9.140625" style="12"/>
  </cols>
  <sheetData>
    <row r="1" spans="1:4" s="11" customFormat="1" ht="15" customHeight="1"/>
    <row r="2" spans="1:4" customFormat="1" ht="15.75" customHeight="1">
      <c r="A2" s="274" t="s">
        <v>796</v>
      </c>
    </row>
    <row r="3" spans="1:4" ht="12.75">
      <c r="A3" s="4"/>
      <c r="B3" s="4"/>
      <c r="C3" s="4"/>
      <c r="D3" s="5" t="s">
        <v>1807</v>
      </c>
    </row>
    <row r="4" spans="1:4" ht="45" customHeight="1">
      <c r="A4" s="394" t="s">
        <v>57</v>
      </c>
      <c r="B4" s="394" t="s">
        <v>797</v>
      </c>
      <c r="C4" s="6" t="s">
        <v>1802</v>
      </c>
      <c r="D4" s="6" t="s">
        <v>1803</v>
      </c>
    </row>
    <row r="5" spans="1:4" ht="35.25" customHeight="1">
      <c r="A5" s="394"/>
      <c r="B5" s="394"/>
      <c r="C5" s="6" t="s">
        <v>788</v>
      </c>
      <c r="D5" s="6" t="s">
        <v>788</v>
      </c>
    </row>
    <row r="6" spans="1:4" ht="20.25" customHeight="1">
      <c r="A6" s="275">
        <v>0</v>
      </c>
      <c r="B6" s="7">
        <v>1</v>
      </c>
      <c r="C6" s="7">
        <v>2</v>
      </c>
      <c r="D6" s="7">
        <v>3</v>
      </c>
    </row>
    <row r="7" spans="1:4" ht="25.5">
      <c r="A7" s="8"/>
      <c r="B7" s="285" t="s">
        <v>1793</v>
      </c>
      <c r="C7" s="351">
        <v>2934000</v>
      </c>
      <c r="D7" s="351">
        <v>671968</v>
      </c>
    </row>
    <row r="8" spans="1:4" ht="25.5">
      <c r="A8" s="8"/>
      <c r="B8" s="285" t="s">
        <v>1794</v>
      </c>
      <c r="C8" s="351">
        <v>53000</v>
      </c>
      <c r="D8" s="351">
        <v>54476</v>
      </c>
    </row>
    <row r="9" spans="1:4" ht="18" customHeight="1">
      <c r="A9" s="8"/>
      <c r="B9" s="9"/>
      <c r="C9" s="351"/>
      <c r="D9" s="351"/>
    </row>
    <row r="10" spans="1:4" ht="18" customHeight="1">
      <c r="A10" s="8"/>
      <c r="B10" s="9"/>
      <c r="C10" s="351"/>
      <c r="D10" s="351"/>
    </row>
    <row r="11" spans="1:4" ht="18" customHeight="1">
      <c r="A11" s="8"/>
      <c r="B11" s="9"/>
      <c r="C11" s="351"/>
      <c r="D11" s="351"/>
    </row>
    <row r="12" spans="1:4" ht="18" customHeight="1">
      <c r="A12" s="8"/>
      <c r="B12" s="9"/>
      <c r="C12" s="351"/>
      <c r="D12" s="351"/>
    </row>
    <row r="13" spans="1:4" ht="18" customHeight="1">
      <c r="A13" s="10"/>
      <c r="B13" s="9"/>
      <c r="C13" s="351"/>
      <c r="D13" s="352"/>
    </row>
    <row r="14" spans="1:4" ht="18" customHeight="1">
      <c r="A14" s="8"/>
      <c r="B14" s="9"/>
      <c r="C14" s="351"/>
      <c r="D14" s="351"/>
    </row>
    <row r="15" spans="1:4" s="11" customFormat="1" ht="18" customHeight="1">
      <c r="A15" s="8"/>
      <c r="B15" s="9"/>
      <c r="C15" s="351"/>
      <c r="D15" s="351"/>
    </row>
    <row r="16" spans="1:4" s="11" customFormat="1" ht="18" customHeight="1">
      <c r="A16" s="8"/>
      <c r="B16" s="9"/>
      <c r="C16" s="351"/>
      <c r="D16" s="351"/>
    </row>
    <row r="17" spans="1:4" s="11" customFormat="1" ht="18" customHeight="1">
      <c r="A17" s="8"/>
      <c r="B17" s="9"/>
      <c r="C17" s="351"/>
      <c r="D17" s="351"/>
    </row>
    <row r="18" spans="1:4" s="11" customFormat="1" ht="18" customHeight="1">
      <c r="A18" s="8"/>
      <c r="B18" s="9"/>
      <c r="C18" s="351"/>
      <c r="D18" s="351"/>
    </row>
    <row r="19" spans="1:4" s="11" customFormat="1" ht="18" customHeight="1">
      <c r="A19" s="8"/>
      <c r="B19" s="9"/>
      <c r="C19" s="351"/>
      <c r="D19" s="351"/>
    </row>
    <row r="20" spans="1:4" s="11" customFormat="1" ht="18" customHeight="1">
      <c r="A20" s="8"/>
      <c r="B20" s="9"/>
      <c r="C20" s="351"/>
      <c r="D20" s="351"/>
    </row>
    <row r="21" spans="1:4" s="11" customFormat="1" ht="15.75">
      <c r="A21" s="8"/>
      <c r="B21" s="9"/>
      <c r="C21" s="351"/>
      <c r="D21" s="351"/>
    </row>
    <row r="22" spans="1:4" ht="21" customHeight="1">
      <c r="A22" s="393" t="s">
        <v>140</v>
      </c>
      <c r="B22" s="393"/>
      <c r="C22" s="353">
        <f>SUM(C7:C21)</f>
        <v>2987000</v>
      </c>
      <c r="D22" s="353">
        <f>SUM(D7:D21)</f>
        <v>726444</v>
      </c>
    </row>
  </sheetData>
  <mergeCells count="3">
    <mergeCell ref="A22:B22"/>
    <mergeCell ref="A4:A5"/>
    <mergeCell ref="B4:B5"/>
  </mergeCells>
  <pageMargins left="0.7" right="0.7" top="0.75" bottom="0.75" header="0.3" footer="0.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workbookViewId="0">
      <selection activeCell="J16" sqref="J16"/>
    </sheetView>
  </sheetViews>
  <sheetFormatPr defaultColWidth="9.140625" defaultRowHeight="11.25"/>
  <cols>
    <col min="1" max="1" width="9.140625" style="12"/>
    <col min="2" max="2" width="53.5703125" style="12" customWidth="1"/>
    <col min="3" max="3" width="14.42578125" style="12" customWidth="1"/>
    <col min="4" max="4" width="16.42578125" style="12" customWidth="1"/>
    <col min="5" max="16384" width="9.140625" style="12"/>
  </cols>
  <sheetData>
    <row r="1" spans="1:4" s="11" customFormat="1" ht="15" customHeight="1"/>
    <row r="2" spans="1:4" customFormat="1" ht="15.75" customHeight="1">
      <c r="A2" s="274" t="s">
        <v>1787</v>
      </c>
    </row>
    <row r="3" spans="1:4" ht="12.75">
      <c r="A3" s="4"/>
      <c r="B3" s="4"/>
      <c r="C3" s="4"/>
      <c r="D3" s="5" t="s">
        <v>1773</v>
      </c>
    </row>
    <row r="4" spans="1:4" ht="45" customHeight="1">
      <c r="A4" s="394" t="s">
        <v>57</v>
      </c>
      <c r="B4" s="394" t="s">
        <v>1791</v>
      </c>
      <c r="C4" s="6" t="s">
        <v>1802</v>
      </c>
      <c r="D4" s="6" t="s">
        <v>1803</v>
      </c>
    </row>
    <row r="5" spans="1:4" ht="35.25" customHeight="1">
      <c r="A5" s="394"/>
      <c r="B5" s="394"/>
      <c r="C5" s="6" t="s">
        <v>788</v>
      </c>
      <c r="D5" s="6" t="s">
        <v>788</v>
      </c>
    </row>
    <row r="6" spans="1:4" ht="20.25" customHeight="1">
      <c r="A6" s="275">
        <v>0</v>
      </c>
      <c r="B6" s="7">
        <v>1</v>
      </c>
      <c r="C6" s="7">
        <v>2</v>
      </c>
      <c r="D6" s="7">
        <v>3</v>
      </c>
    </row>
    <row r="7" spans="1:4" ht="18" customHeight="1">
      <c r="A7" s="8"/>
      <c r="B7" s="278" t="s">
        <v>1788</v>
      </c>
      <c r="C7" s="352">
        <v>3718000</v>
      </c>
      <c r="D7" s="352">
        <v>365833</v>
      </c>
    </row>
    <row r="8" spans="1:4" ht="18" customHeight="1">
      <c r="A8" s="8"/>
      <c r="B8" s="279" t="s">
        <v>1789</v>
      </c>
      <c r="C8" s="352"/>
      <c r="D8" s="352">
        <v>14431</v>
      </c>
    </row>
    <row r="9" spans="1:4" ht="18" customHeight="1">
      <c r="A9" s="8"/>
      <c r="B9" s="9"/>
      <c r="C9" s="351"/>
      <c r="D9" s="351"/>
    </row>
    <row r="10" spans="1:4" ht="18" customHeight="1">
      <c r="A10" s="8"/>
      <c r="B10" s="9"/>
      <c r="C10" s="351"/>
      <c r="D10" s="351"/>
    </row>
    <row r="11" spans="1:4" ht="18" customHeight="1">
      <c r="A11" s="8"/>
      <c r="B11" s="9"/>
      <c r="C11" s="351"/>
      <c r="D11" s="351"/>
    </row>
    <row r="12" spans="1:4" ht="18" customHeight="1">
      <c r="A12" s="10"/>
      <c r="B12" s="9"/>
      <c r="C12" s="351"/>
      <c r="D12" s="352"/>
    </row>
    <row r="13" spans="1:4" ht="18" customHeight="1">
      <c r="A13" s="8"/>
      <c r="B13" s="9"/>
      <c r="C13" s="351"/>
      <c r="D13" s="351"/>
    </row>
    <row r="14" spans="1:4" s="11" customFormat="1" ht="18" customHeight="1">
      <c r="A14" s="8"/>
      <c r="B14" s="9"/>
      <c r="C14" s="351"/>
      <c r="D14" s="351"/>
    </row>
    <row r="15" spans="1:4" s="11" customFormat="1" ht="18" customHeight="1">
      <c r="A15" s="8"/>
      <c r="B15" s="9"/>
      <c r="C15" s="351"/>
      <c r="D15" s="351"/>
    </row>
    <row r="16" spans="1:4" s="11" customFormat="1" ht="18" customHeight="1">
      <c r="A16" s="8"/>
      <c r="B16" s="9"/>
      <c r="C16" s="351"/>
      <c r="D16" s="351"/>
    </row>
    <row r="17" spans="1:4" s="11" customFormat="1" ht="18" customHeight="1">
      <c r="A17" s="8"/>
      <c r="B17" s="9"/>
      <c r="C17" s="351"/>
      <c r="D17" s="351"/>
    </row>
    <row r="18" spans="1:4" s="11" customFormat="1" ht="18" customHeight="1">
      <c r="A18" s="8"/>
      <c r="B18" s="9"/>
      <c r="C18" s="351"/>
      <c r="D18" s="351"/>
    </row>
    <row r="19" spans="1:4" s="11" customFormat="1" ht="18" customHeight="1">
      <c r="A19" s="8"/>
      <c r="B19" s="9"/>
      <c r="C19" s="351"/>
      <c r="D19" s="351"/>
    </row>
    <row r="20" spans="1:4" s="11" customFormat="1" ht="15.75">
      <c r="A20" s="8"/>
      <c r="B20" s="9"/>
      <c r="C20" s="351"/>
      <c r="D20" s="351"/>
    </row>
    <row r="21" spans="1:4" ht="21" customHeight="1">
      <c r="A21" s="393" t="s">
        <v>1790</v>
      </c>
      <c r="B21" s="393"/>
      <c r="C21" s="351">
        <f>SUM(C7:C20)</f>
        <v>3718000</v>
      </c>
      <c r="D21" s="351">
        <f>SUM(D7:D20)</f>
        <v>380264</v>
      </c>
    </row>
  </sheetData>
  <mergeCells count="3">
    <mergeCell ref="A4:A5"/>
    <mergeCell ref="B4:B5"/>
    <mergeCell ref="A21:B21"/>
  </mergeCells>
  <pageMargins left="0.7" right="0.7" top="0.75" bottom="0.75" header="0.3" footer="0.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95"/>
  <sheetViews>
    <sheetView workbookViewId="0"/>
  </sheetViews>
  <sheetFormatPr defaultColWidth="9.140625" defaultRowHeight="12.75"/>
  <cols>
    <col min="1" max="1" width="10.140625" customWidth="1"/>
    <col min="2" max="2" width="79.85546875" customWidth="1"/>
    <col min="4" max="4" width="43.5703125" customWidth="1"/>
    <col min="5" max="5" width="10.140625" customWidth="1"/>
  </cols>
  <sheetData>
    <row r="1" spans="1:5">
      <c r="A1" s="144" t="s">
        <v>798</v>
      </c>
    </row>
    <row r="2" spans="1:5" ht="25.5">
      <c r="A2" s="145" t="s">
        <v>799</v>
      </c>
      <c r="B2" s="146" t="s">
        <v>800</v>
      </c>
      <c r="C2" s="145" t="s">
        <v>801</v>
      </c>
      <c r="D2" s="146" t="s">
        <v>802</v>
      </c>
      <c r="E2" s="146" t="s">
        <v>803</v>
      </c>
    </row>
    <row r="3" spans="1:5">
      <c r="A3" s="3">
        <v>1000017</v>
      </c>
      <c r="B3" s="3" t="s">
        <v>804</v>
      </c>
      <c r="C3" s="3" t="s">
        <v>208</v>
      </c>
      <c r="D3" s="3" t="s">
        <v>805</v>
      </c>
      <c r="E3" s="3" t="s">
        <v>806</v>
      </c>
    </row>
    <row r="4" spans="1:5">
      <c r="A4" s="3">
        <v>1000017</v>
      </c>
      <c r="B4" s="3" t="s">
        <v>804</v>
      </c>
      <c r="C4" s="3" t="s">
        <v>333</v>
      </c>
      <c r="D4" s="3" t="s">
        <v>807</v>
      </c>
      <c r="E4" s="3" t="s">
        <v>806</v>
      </c>
    </row>
    <row r="5" spans="1:5">
      <c r="A5" s="3">
        <v>1000017</v>
      </c>
      <c r="B5" s="3" t="s">
        <v>804</v>
      </c>
      <c r="C5" s="3" t="s">
        <v>808</v>
      </c>
      <c r="D5" s="3" t="s">
        <v>809</v>
      </c>
      <c r="E5" s="3" t="s">
        <v>806</v>
      </c>
    </row>
    <row r="6" spans="1:5">
      <c r="A6" s="3">
        <v>1000025</v>
      </c>
      <c r="B6" s="3" t="s">
        <v>810</v>
      </c>
      <c r="C6" s="3" t="s">
        <v>208</v>
      </c>
      <c r="D6" s="3" t="s">
        <v>805</v>
      </c>
      <c r="E6" s="3" t="s">
        <v>806</v>
      </c>
    </row>
    <row r="7" spans="1:5">
      <c r="A7" s="3">
        <v>1000025</v>
      </c>
      <c r="B7" s="3" t="s">
        <v>810</v>
      </c>
      <c r="C7" s="3" t="s">
        <v>333</v>
      </c>
      <c r="D7" s="3" t="s">
        <v>807</v>
      </c>
      <c r="E7" s="3" t="s">
        <v>806</v>
      </c>
    </row>
    <row r="8" spans="1:5">
      <c r="A8" s="3">
        <v>1000025</v>
      </c>
      <c r="B8" s="3" t="s">
        <v>810</v>
      </c>
      <c r="C8" s="3" t="s">
        <v>310</v>
      </c>
      <c r="D8" s="3" t="s">
        <v>811</v>
      </c>
      <c r="E8" s="3" t="s">
        <v>806</v>
      </c>
    </row>
    <row r="9" spans="1:5">
      <c r="A9" s="3">
        <v>1000025</v>
      </c>
      <c r="B9" s="3" t="s">
        <v>812</v>
      </c>
      <c r="C9" s="3" t="s">
        <v>808</v>
      </c>
      <c r="D9" s="3" t="s">
        <v>809</v>
      </c>
      <c r="E9" s="3" t="s">
        <v>806</v>
      </c>
    </row>
    <row r="10" spans="1:5">
      <c r="A10" s="3">
        <v>1000025</v>
      </c>
      <c r="B10" s="3" t="s">
        <v>812</v>
      </c>
      <c r="C10" s="3" t="s">
        <v>813</v>
      </c>
      <c r="D10" s="3" t="s">
        <v>814</v>
      </c>
      <c r="E10" s="3" t="s">
        <v>815</v>
      </c>
    </row>
    <row r="11" spans="1:5">
      <c r="A11" s="3">
        <v>1000025</v>
      </c>
      <c r="B11" s="3" t="s">
        <v>812</v>
      </c>
      <c r="C11" s="3" t="s">
        <v>816</v>
      </c>
      <c r="D11" s="3" t="s">
        <v>817</v>
      </c>
      <c r="E11" s="3" t="s">
        <v>815</v>
      </c>
    </row>
    <row r="12" spans="1:5">
      <c r="A12" s="3">
        <v>1000025</v>
      </c>
      <c r="B12" s="3" t="s">
        <v>812</v>
      </c>
      <c r="C12" s="3" t="s">
        <v>818</v>
      </c>
      <c r="D12" s="3" t="s">
        <v>819</v>
      </c>
      <c r="E12" s="3" t="s">
        <v>815</v>
      </c>
    </row>
    <row r="13" spans="1:5">
      <c r="A13" s="3">
        <v>1000025</v>
      </c>
      <c r="B13" s="3" t="s">
        <v>812</v>
      </c>
      <c r="C13" s="3" t="s">
        <v>818</v>
      </c>
      <c r="D13" s="3" t="s">
        <v>819</v>
      </c>
      <c r="E13" s="3" t="s">
        <v>820</v>
      </c>
    </row>
    <row r="14" spans="1:5">
      <c r="A14" s="3">
        <v>1000025</v>
      </c>
      <c r="B14" s="3" t="s">
        <v>810</v>
      </c>
      <c r="C14" s="3" t="s">
        <v>821</v>
      </c>
      <c r="D14" s="3" t="s">
        <v>822</v>
      </c>
      <c r="E14" s="3" t="s">
        <v>815</v>
      </c>
    </row>
    <row r="15" spans="1:5">
      <c r="A15" s="3">
        <v>1000025</v>
      </c>
      <c r="B15" s="3" t="s">
        <v>812</v>
      </c>
      <c r="C15" s="3" t="s">
        <v>823</v>
      </c>
      <c r="D15" s="3" t="s">
        <v>824</v>
      </c>
      <c r="E15" s="3" t="s">
        <v>815</v>
      </c>
    </row>
    <row r="16" spans="1:5">
      <c r="A16" s="3">
        <v>1000025</v>
      </c>
      <c r="B16" s="3" t="s">
        <v>812</v>
      </c>
      <c r="C16" s="3" t="s">
        <v>825</v>
      </c>
      <c r="D16" s="3" t="s">
        <v>826</v>
      </c>
      <c r="E16" s="3" t="s">
        <v>815</v>
      </c>
    </row>
    <row r="17" spans="1:5">
      <c r="A17" s="3">
        <v>1000025</v>
      </c>
      <c r="B17" s="3" t="s">
        <v>812</v>
      </c>
      <c r="C17" s="3" t="s">
        <v>827</v>
      </c>
      <c r="D17" s="3" t="s">
        <v>828</v>
      </c>
      <c r="E17" s="3" t="s">
        <v>815</v>
      </c>
    </row>
    <row r="18" spans="1:5">
      <c r="A18" s="3">
        <v>1000025</v>
      </c>
      <c r="B18" s="3" t="s">
        <v>812</v>
      </c>
      <c r="C18" s="3" t="s">
        <v>829</v>
      </c>
      <c r="D18" s="3" t="s">
        <v>830</v>
      </c>
      <c r="E18" s="3" t="s">
        <v>815</v>
      </c>
    </row>
    <row r="19" spans="1:5">
      <c r="A19" s="3">
        <v>1000025</v>
      </c>
      <c r="B19" s="3" t="s">
        <v>810</v>
      </c>
      <c r="C19" s="3" t="s">
        <v>831</v>
      </c>
      <c r="D19" s="3" t="s">
        <v>832</v>
      </c>
      <c r="E19" s="3" t="s">
        <v>815</v>
      </c>
    </row>
    <row r="20" spans="1:5">
      <c r="A20" s="3">
        <v>1000033</v>
      </c>
      <c r="B20" s="3" t="s">
        <v>833</v>
      </c>
      <c r="C20" s="3" t="s">
        <v>208</v>
      </c>
      <c r="D20" s="3" t="s">
        <v>805</v>
      </c>
      <c r="E20" s="3" t="s">
        <v>806</v>
      </c>
    </row>
    <row r="21" spans="1:5">
      <c r="A21" s="3">
        <v>1000033</v>
      </c>
      <c r="B21" s="3" t="s">
        <v>834</v>
      </c>
      <c r="C21" s="3" t="s">
        <v>333</v>
      </c>
      <c r="D21" s="3" t="s">
        <v>807</v>
      </c>
      <c r="E21" s="3" t="s">
        <v>806</v>
      </c>
    </row>
    <row r="22" spans="1:5">
      <c r="A22" s="3">
        <v>1000033</v>
      </c>
      <c r="B22" s="3" t="s">
        <v>834</v>
      </c>
      <c r="C22" s="3" t="s">
        <v>835</v>
      </c>
      <c r="D22" s="3" t="s">
        <v>836</v>
      </c>
      <c r="E22" s="3" t="s">
        <v>806</v>
      </c>
    </row>
    <row r="23" spans="1:5">
      <c r="A23" s="3">
        <v>1000033</v>
      </c>
      <c r="B23" s="3" t="s">
        <v>837</v>
      </c>
      <c r="C23" s="3" t="s">
        <v>808</v>
      </c>
      <c r="D23" s="3" t="s">
        <v>809</v>
      </c>
      <c r="E23" s="3" t="s">
        <v>806</v>
      </c>
    </row>
    <row r="24" spans="1:5">
      <c r="A24" s="3">
        <v>1000041</v>
      </c>
      <c r="B24" s="3" t="s">
        <v>838</v>
      </c>
      <c r="C24" s="3" t="s">
        <v>208</v>
      </c>
      <c r="D24" s="3" t="s">
        <v>805</v>
      </c>
      <c r="E24" s="3" t="s">
        <v>806</v>
      </c>
    </row>
    <row r="25" spans="1:5">
      <c r="A25" s="3">
        <v>1000041</v>
      </c>
      <c r="B25" s="3" t="s">
        <v>838</v>
      </c>
      <c r="C25" s="3" t="s">
        <v>333</v>
      </c>
      <c r="D25" s="3" t="s">
        <v>807</v>
      </c>
      <c r="E25" s="3" t="s">
        <v>806</v>
      </c>
    </row>
    <row r="26" spans="1:5">
      <c r="A26" s="3">
        <v>1000041</v>
      </c>
      <c r="B26" s="3" t="s">
        <v>838</v>
      </c>
      <c r="C26" s="3" t="s">
        <v>839</v>
      </c>
      <c r="D26" s="3" t="s">
        <v>840</v>
      </c>
      <c r="E26" s="3" t="s">
        <v>806</v>
      </c>
    </row>
    <row r="27" spans="1:5">
      <c r="A27" s="3">
        <v>1000041</v>
      </c>
      <c r="B27" s="3" t="s">
        <v>838</v>
      </c>
      <c r="C27" s="3" t="s">
        <v>841</v>
      </c>
      <c r="D27" s="3" t="s">
        <v>842</v>
      </c>
      <c r="E27" s="3" t="s">
        <v>806</v>
      </c>
    </row>
    <row r="28" spans="1:5">
      <c r="A28" s="3">
        <v>1000041</v>
      </c>
      <c r="B28" s="3" t="s">
        <v>838</v>
      </c>
      <c r="C28" s="3" t="s">
        <v>843</v>
      </c>
      <c r="D28" s="3" t="s">
        <v>844</v>
      </c>
      <c r="E28" s="3" t="s">
        <v>806</v>
      </c>
    </row>
    <row r="29" spans="1:5">
      <c r="A29" s="3">
        <v>1000041</v>
      </c>
      <c r="B29" s="3" t="s">
        <v>838</v>
      </c>
      <c r="C29" s="3" t="s">
        <v>845</v>
      </c>
      <c r="D29" s="3" t="s">
        <v>846</v>
      </c>
      <c r="E29" s="3" t="s">
        <v>806</v>
      </c>
    </row>
    <row r="30" spans="1:5">
      <c r="A30" s="3">
        <v>1000041</v>
      </c>
      <c r="B30" s="3" t="s">
        <v>838</v>
      </c>
      <c r="C30" s="3" t="s">
        <v>847</v>
      </c>
      <c r="D30" s="3" t="s">
        <v>848</v>
      </c>
      <c r="E30" s="3" t="s">
        <v>806</v>
      </c>
    </row>
    <row r="31" spans="1:5">
      <c r="A31" s="3">
        <v>1000041</v>
      </c>
      <c r="B31" s="3" t="s">
        <v>838</v>
      </c>
      <c r="C31" s="3" t="s">
        <v>808</v>
      </c>
      <c r="D31" s="3" t="s">
        <v>809</v>
      </c>
      <c r="E31" s="3" t="s">
        <v>806</v>
      </c>
    </row>
    <row r="32" spans="1:5">
      <c r="A32" s="3">
        <v>1000058</v>
      </c>
      <c r="B32" s="3" t="s">
        <v>849</v>
      </c>
      <c r="C32" s="3" t="s">
        <v>208</v>
      </c>
      <c r="D32" s="3" t="s">
        <v>805</v>
      </c>
      <c r="E32" s="3" t="s">
        <v>806</v>
      </c>
    </row>
    <row r="33" spans="1:5">
      <c r="A33" s="3">
        <v>1000058</v>
      </c>
      <c r="B33" s="3" t="s">
        <v>849</v>
      </c>
      <c r="C33" s="3" t="s">
        <v>333</v>
      </c>
      <c r="D33" s="3" t="s">
        <v>807</v>
      </c>
      <c r="E33" s="3" t="s">
        <v>806</v>
      </c>
    </row>
    <row r="34" spans="1:5">
      <c r="A34" s="3">
        <v>1000058</v>
      </c>
      <c r="B34" s="3" t="s">
        <v>849</v>
      </c>
      <c r="C34" s="3" t="s">
        <v>310</v>
      </c>
      <c r="D34" s="3" t="s">
        <v>811</v>
      </c>
      <c r="E34" s="3" t="s">
        <v>806</v>
      </c>
    </row>
    <row r="35" spans="1:5">
      <c r="A35" s="3">
        <v>1000058</v>
      </c>
      <c r="B35" s="3" t="s">
        <v>849</v>
      </c>
      <c r="C35" s="3" t="s">
        <v>808</v>
      </c>
      <c r="D35" s="3" t="s">
        <v>809</v>
      </c>
      <c r="E35" s="3" t="s">
        <v>806</v>
      </c>
    </row>
    <row r="36" spans="1:5">
      <c r="A36" s="3">
        <v>1000066</v>
      </c>
      <c r="B36" s="3" t="s">
        <v>850</v>
      </c>
      <c r="C36" s="3" t="s">
        <v>208</v>
      </c>
      <c r="D36" s="3" t="s">
        <v>805</v>
      </c>
      <c r="E36" s="3" t="s">
        <v>806</v>
      </c>
    </row>
    <row r="37" spans="1:5">
      <c r="A37" s="3">
        <v>1000066</v>
      </c>
      <c r="B37" s="3" t="s">
        <v>850</v>
      </c>
      <c r="C37" s="3" t="s">
        <v>333</v>
      </c>
      <c r="D37" s="3" t="s">
        <v>807</v>
      </c>
      <c r="E37" s="3" t="s">
        <v>806</v>
      </c>
    </row>
    <row r="38" spans="1:5">
      <c r="A38" s="3">
        <v>1000066</v>
      </c>
      <c r="B38" s="3" t="s">
        <v>850</v>
      </c>
      <c r="C38" s="3" t="s">
        <v>808</v>
      </c>
      <c r="D38" s="3" t="s">
        <v>809</v>
      </c>
      <c r="E38" s="3" t="s">
        <v>806</v>
      </c>
    </row>
    <row r="39" spans="1:5">
      <c r="A39" s="3">
        <v>1000074</v>
      </c>
      <c r="B39" s="3" t="s">
        <v>851</v>
      </c>
      <c r="C39" s="3" t="s">
        <v>208</v>
      </c>
      <c r="D39" s="3" t="s">
        <v>805</v>
      </c>
      <c r="E39" s="3" t="s">
        <v>806</v>
      </c>
    </row>
    <row r="40" spans="1:5">
      <c r="A40" s="3">
        <v>1000074</v>
      </c>
      <c r="B40" s="3" t="s">
        <v>851</v>
      </c>
      <c r="C40" s="3" t="s">
        <v>333</v>
      </c>
      <c r="D40" s="3" t="s">
        <v>807</v>
      </c>
      <c r="E40" s="3" t="s">
        <v>806</v>
      </c>
    </row>
    <row r="41" spans="1:5">
      <c r="A41" s="3">
        <v>1000074</v>
      </c>
      <c r="B41" s="3" t="s">
        <v>851</v>
      </c>
      <c r="C41" s="3" t="s">
        <v>808</v>
      </c>
      <c r="D41" s="3" t="s">
        <v>809</v>
      </c>
      <c r="E41" s="3" t="s">
        <v>806</v>
      </c>
    </row>
    <row r="42" spans="1:5">
      <c r="A42" s="3">
        <v>1000082</v>
      </c>
      <c r="B42" s="3" t="s">
        <v>852</v>
      </c>
      <c r="C42" s="3" t="s">
        <v>208</v>
      </c>
      <c r="D42" s="3" t="s">
        <v>805</v>
      </c>
      <c r="E42" s="3" t="s">
        <v>806</v>
      </c>
    </row>
    <row r="43" spans="1:5">
      <c r="A43" s="3">
        <v>1000082</v>
      </c>
      <c r="B43" s="3" t="s">
        <v>852</v>
      </c>
      <c r="C43" s="3" t="s">
        <v>333</v>
      </c>
      <c r="D43" s="3" t="s">
        <v>807</v>
      </c>
      <c r="E43" s="3" t="s">
        <v>806</v>
      </c>
    </row>
    <row r="44" spans="1:5">
      <c r="A44" s="3">
        <v>1000082</v>
      </c>
      <c r="B44" s="3" t="s">
        <v>852</v>
      </c>
      <c r="C44" s="3" t="s">
        <v>310</v>
      </c>
      <c r="D44" s="3" t="s">
        <v>811</v>
      </c>
      <c r="E44" s="3" t="s">
        <v>806</v>
      </c>
    </row>
    <row r="45" spans="1:5">
      <c r="A45" s="3">
        <v>1000082</v>
      </c>
      <c r="B45" s="3" t="s">
        <v>852</v>
      </c>
      <c r="C45" s="3" t="s">
        <v>808</v>
      </c>
      <c r="D45" s="3" t="s">
        <v>809</v>
      </c>
      <c r="E45" s="3" t="s">
        <v>806</v>
      </c>
    </row>
    <row r="46" spans="1:5">
      <c r="A46" s="3">
        <v>1000090</v>
      </c>
      <c r="B46" s="3" t="s">
        <v>853</v>
      </c>
      <c r="C46" s="3" t="s">
        <v>208</v>
      </c>
      <c r="D46" s="3" t="s">
        <v>805</v>
      </c>
      <c r="E46" s="3" t="s">
        <v>806</v>
      </c>
    </row>
    <row r="47" spans="1:5">
      <c r="A47" s="3">
        <v>1000090</v>
      </c>
      <c r="B47" s="3" t="s">
        <v>853</v>
      </c>
      <c r="C47" s="3" t="s">
        <v>333</v>
      </c>
      <c r="D47" s="3" t="s">
        <v>807</v>
      </c>
      <c r="E47" s="3" t="s">
        <v>806</v>
      </c>
    </row>
    <row r="48" spans="1:5">
      <c r="A48" s="3">
        <v>1000090</v>
      </c>
      <c r="B48" s="3" t="s">
        <v>853</v>
      </c>
      <c r="C48" s="3" t="s">
        <v>808</v>
      </c>
      <c r="D48" s="3" t="s">
        <v>809</v>
      </c>
      <c r="E48" s="3" t="s">
        <v>806</v>
      </c>
    </row>
    <row r="49" spans="1:5">
      <c r="A49" s="3">
        <v>1000108</v>
      </c>
      <c r="B49" s="3" t="s">
        <v>854</v>
      </c>
      <c r="C49" s="3" t="s">
        <v>208</v>
      </c>
      <c r="D49" s="3" t="s">
        <v>805</v>
      </c>
      <c r="E49" s="3" t="s">
        <v>806</v>
      </c>
    </row>
    <row r="50" spans="1:5">
      <c r="A50" s="3">
        <v>1000108</v>
      </c>
      <c r="B50" s="3" t="s">
        <v>854</v>
      </c>
      <c r="C50" s="3" t="s">
        <v>333</v>
      </c>
      <c r="D50" s="3" t="s">
        <v>807</v>
      </c>
      <c r="E50" s="3" t="s">
        <v>806</v>
      </c>
    </row>
    <row r="51" spans="1:5">
      <c r="A51" s="3">
        <v>1000108</v>
      </c>
      <c r="B51" s="3" t="s">
        <v>854</v>
      </c>
      <c r="C51" s="3" t="s">
        <v>808</v>
      </c>
      <c r="D51" s="3" t="s">
        <v>809</v>
      </c>
      <c r="E51" s="3" t="s">
        <v>806</v>
      </c>
    </row>
    <row r="52" spans="1:5">
      <c r="A52" s="3">
        <v>1000116</v>
      </c>
      <c r="B52" s="3" t="s">
        <v>855</v>
      </c>
      <c r="C52" s="3" t="s">
        <v>208</v>
      </c>
      <c r="D52" s="3" t="s">
        <v>805</v>
      </c>
      <c r="E52" s="3" t="s">
        <v>806</v>
      </c>
    </row>
    <row r="53" spans="1:5">
      <c r="A53" s="3">
        <v>1000116</v>
      </c>
      <c r="B53" s="3" t="s">
        <v>855</v>
      </c>
      <c r="C53" s="3" t="s">
        <v>333</v>
      </c>
      <c r="D53" s="3" t="s">
        <v>807</v>
      </c>
      <c r="E53" s="3" t="s">
        <v>806</v>
      </c>
    </row>
    <row r="54" spans="1:5">
      <c r="A54" s="3">
        <v>1000116</v>
      </c>
      <c r="B54" s="3" t="s">
        <v>855</v>
      </c>
      <c r="C54" s="3" t="s">
        <v>310</v>
      </c>
      <c r="D54" s="3" t="s">
        <v>811</v>
      </c>
      <c r="E54" s="3" t="s">
        <v>806</v>
      </c>
    </row>
    <row r="55" spans="1:5">
      <c r="A55" s="3">
        <v>1000116</v>
      </c>
      <c r="B55" s="3" t="s">
        <v>855</v>
      </c>
      <c r="C55" s="3" t="s">
        <v>808</v>
      </c>
      <c r="D55" s="3" t="s">
        <v>809</v>
      </c>
      <c r="E55" s="3" t="s">
        <v>806</v>
      </c>
    </row>
    <row r="56" spans="1:5">
      <c r="A56" s="3">
        <v>1000116</v>
      </c>
      <c r="B56" s="3" t="s">
        <v>855</v>
      </c>
      <c r="C56" s="3" t="s">
        <v>856</v>
      </c>
      <c r="D56" s="3" t="s">
        <v>857</v>
      </c>
      <c r="E56" s="3" t="s">
        <v>806</v>
      </c>
    </row>
    <row r="57" spans="1:5">
      <c r="A57" s="3">
        <v>1000116</v>
      </c>
      <c r="B57" s="3" t="s">
        <v>855</v>
      </c>
      <c r="C57" s="3" t="s">
        <v>494</v>
      </c>
      <c r="D57" s="3" t="s">
        <v>858</v>
      </c>
      <c r="E57" s="3" t="s">
        <v>806</v>
      </c>
    </row>
    <row r="58" spans="1:5">
      <c r="A58" s="3">
        <v>1000124</v>
      </c>
      <c r="B58" s="3" t="s">
        <v>859</v>
      </c>
      <c r="C58" s="3" t="s">
        <v>208</v>
      </c>
      <c r="D58" s="3" t="s">
        <v>805</v>
      </c>
      <c r="E58" s="3" t="s">
        <v>806</v>
      </c>
    </row>
    <row r="59" spans="1:5">
      <c r="A59" s="3">
        <v>1000124</v>
      </c>
      <c r="B59" s="3" t="s">
        <v>859</v>
      </c>
      <c r="C59" s="3" t="s">
        <v>333</v>
      </c>
      <c r="D59" s="3" t="s">
        <v>807</v>
      </c>
      <c r="E59" s="3" t="s">
        <v>806</v>
      </c>
    </row>
    <row r="60" spans="1:5">
      <c r="A60" s="3">
        <v>1000124</v>
      </c>
      <c r="B60" s="3" t="s">
        <v>859</v>
      </c>
      <c r="C60" s="3" t="s">
        <v>310</v>
      </c>
      <c r="D60" s="3" t="s">
        <v>811</v>
      </c>
      <c r="E60" s="3" t="s">
        <v>806</v>
      </c>
    </row>
    <row r="61" spans="1:5">
      <c r="A61" s="3">
        <v>1000124</v>
      </c>
      <c r="B61" s="3" t="s">
        <v>859</v>
      </c>
      <c r="C61" s="3" t="s">
        <v>808</v>
      </c>
      <c r="D61" s="3" t="s">
        <v>809</v>
      </c>
      <c r="E61" s="3" t="s">
        <v>806</v>
      </c>
    </row>
    <row r="62" spans="1:5">
      <c r="A62" s="3">
        <v>1000132</v>
      </c>
      <c r="B62" s="3" t="s">
        <v>860</v>
      </c>
      <c r="C62" s="3" t="s">
        <v>208</v>
      </c>
      <c r="D62" s="3" t="s">
        <v>805</v>
      </c>
      <c r="E62" s="3" t="s">
        <v>806</v>
      </c>
    </row>
    <row r="63" spans="1:5">
      <c r="A63" s="3">
        <v>1000132</v>
      </c>
      <c r="B63" s="3" t="s">
        <v>860</v>
      </c>
      <c r="C63" s="3" t="s">
        <v>333</v>
      </c>
      <c r="D63" s="3" t="s">
        <v>807</v>
      </c>
      <c r="E63" s="3" t="s">
        <v>806</v>
      </c>
    </row>
    <row r="64" spans="1:5">
      <c r="A64" s="3">
        <v>1000132</v>
      </c>
      <c r="B64" s="3" t="s">
        <v>860</v>
      </c>
      <c r="C64" s="3" t="s">
        <v>310</v>
      </c>
      <c r="D64" s="3" t="s">
        <v>811</v>
      </c>
      <c r="E64" s="3" t="s">
        <v>806</v>
      </c>
    </row>
    <row r="65" spans="1:5">
      <c r="A65" s="3">
        <v>1000132</v>
      </c>
      <c r="B65" s="3" t="s">
        <v>860</v>
      </c>
      <c r="C65" s="3" t="s">
        <v>808</v>
      </c>
      <c r="D65" s="3" t="s">
        <v>809</v>
      </c>
      <c r="E65" s="3" t="s">
        <v>806</v>
      </c>
    </row>
    <row r="66" spans="1:5">
      <c r="A66" s="3">
        <v>1000140</v>
      </c>
      <c r="B66" s="3" t="s">
        <v>861</v>
      </c>
      <c r="C66" s="3" t="s">
        <v>208</v>
      </c>
      <c r="D66" s="3" t="s">
        <v>805</v>
      </c>
      <c r="E66" s="3" t="s">
        <v>806</v>
      </c>
    </row>
    <row r="67" spans="1:5">
      <c r="A67" s="3">
        <v>1000140</v>
      </c>
      <c r="B67" s="3" t="s">
        <v>861</v>
      </c>
      <c r="C67" s="3" t="s">
        <v>333</v>
      </c>
      <c r="D67" s="3" t="s">
        <v>807</v>
      </c>
      <c r="E67" s="3" t="s">
        <v>806</v>
      </c>
    </row>
    <row r="68" spans="1:5">
      <c r="A68" s="3">
        <v>1000140</v>
      </c>
      <c r="B68" s="3" t="s">
        <v>861</v>
      </c>
      <c r="C68" s="3" t="s">
        <v>310</v>
      </c>
      <c r="D68" s="3" t="s">
        <v>811</v>
      </c>
      <c r="E68" s="3" t="s">
        <v>806</v>
      </c>
    </row>
    <row r="69" spans="1:5">
      <c r="A69" s="3">
        <v>1000140</v>
      </c>
      <c r="B69" s="3" t="s">
        <v>861</v>
      </c>
      <c r="C69" s="3" t="s">
        <v>808</v>
      </c>
      <c r="D69" s="3" t="s">
        <v>809</v>
      </c>
      <c r="E69" s="3" t="s">
        <v>806</v>
      </c>
    </row>
    <row r="70" spans="1:5">
      <c r="A70" s="3">
        <v>1000157</v>
      </c>
      <c r="B70" s="3" t="s">
        <v>862</v>
      </c>
      <c r="C70" s="3" t="s">
        <v>208</v>
      </c>
      <c r="D70" s="3" t="s">
        <v>805</v>
      </c>
      <c r="E70" s="3" t="s">
        <v>806</v>
      </c>
    </row>
    <row r="71" spans="1:5">
      <c r="A71" s="3">
        <v>1000157</v>
      </c>
      <c r="B71" s="3" t="s">
        <v>862</v>
      </c>
      <c r="C71" s="3" t="s">
        <v>333</v>
      </c>
      <c r="D71" s="3" t="s">
        <v>807</v>
      </c>
      <c r="E71" s="3" t="s">
        <v>806</v>
      </c>
    </row>
    <row r="72" spans="1:5">
      <c r="A72" s="3">
        <v>1000157</v>
      </c>
      <c r="B72" s="3" t="s">
        <v>863</v>
      </c>
      <c r="C72" s="3" t="s">
        <v>310</v>
      </c>
      <c r="D72" s="3" t="s">
        <v>811</v>
      </c>
      <c r="E72" s="3" t="s">
        <v>806</v>
      </c>
    </row>
    <row r="73" spans="1:5">
      <c r="A73" s="3">
        <v>1000157</v>
      </c>
      <c r="B73" s="3" t="s">
        <v>862</v>
      </c>
      <c r="C73" s="3" t="s">
        <v>808</v>
      </c>
      <c r="D73" s="3" t="s">
        <v>809</v>
      </c>
      <c r="E73" s="3" t="s">
        <v>806</v>
      </c>
    </row>
    <row r="74" spans="1:5">
      <c r="A74" s="3">
        <v>1000165</v>
      </c>
      <c r="B74" s="3" t="s">
        <v>864</v>
      </c>
      <c r="C74" s="3" t="s">
        <v>208</v>
      </c>
      <c r="D74" s="3" t="s">
        <v>805</v>
      </c>
      <c r="E74" s="3" t="s">
        <v>806</v>
      </c>
    </row>
    <row r="75" spans="1:5">
      <c r="A75" s="3">
        <v>1000165</v>
      </c>
      <c r="B75" s="3" t="s">
        <v>864</v>
      </c>
      <c r="C75" s="3" t="s">
        <v>333</v>
      </c>
      <c r="D75" s="3" t="s">
        <v>807</v>
      </c>
      <c r="E75" s="3" t="s">
        <v>806</v>
      </c>
    </row>
    <row r="76" spans="1:5">
      <c r="A76" s="3">
        <v>1000165</v>
      </c>
      <c r="B76" s="3" t="s">
        <v>864</v>
      </c>
      <c r="C76" s="3" t="s">
        <v>310</v>
      </c>
      <c r="D76" s="3" t="s">
        <v>811</v>
      </c>
      <c r="E76" s="3" t="s">
        <v>806</v>
      </c>
    </row>
    <row r="77" spans="1:5">
      <c r="A77" s="3">
        <v>1000165</v>
      </c>
      <c r="B77" s="3" t="s">
        <v>864</v>
      </c>
      <c r="C77" s="3" t="s">
        <v>808</v>
      </c>
      <c r="D77" s="3" t="s">
        <v>809</v>
      </c>
      <c r="E77" s="3" t="s">
        <v>806</v>
      </c>
    </row>
    <row r="78" spans="1:5">
      <c r="A78" s="3">
        <v>1000173</v>
      </c>
      <c r="B78" s="3" t="s">
        <v>865</v>
      </c>
      <c r="C78" s="3" t="s">
        <v>208</v>
      </c>
      <c r="D78" s="3" t="s">
        <v>805</v>
      </c>
      <c r="E78" s="3" t="s">
        <v>806</v>
      </c>
    </row>
    <row r="79" spans="1:5">
      <c r="A79" s="3">
        <v>1000173</v>
      </c>
      <c r="B79" s="3" t="s">
        <v>865</v>
      </c>
      <c r="C79" s="3" t="s">
        <v>333</v>
      </c>
      <c r="D79" s="3" t="s">
        <v>807</v>
      </c>
      <c r="E79" s="3" t="s">
        <v>806</v>
      </c>
    </row>
    <row r="80" spans="1:5">
      <c r="A80" s="3">
        <v>1000173</v>
      </c>
      <c r="B80" s="3" t="s">
        <v>865</v>
      </c>
      <c r="C80" s="3" t="s">
        <v>310</v>
      </c>
      <c r="D80" s="3" t="s">
        <v>811</v>
      </c>
      <c r="E80" s="3" t="s">
        <v>806</v>
      </c>
    </row>
    <row r="81" spans="1:5">
      <c r="A81" s="3">
        <v>1000173</v>
      </c>
      <c r="B81" s="3" t="s">
        <v>865</v>
      </c>
      <c r="C81" s="3" t="s">
        <v>808</v>
      </c>
      <c r="D81" s="3" t="s">
        <v>809</v>
      </c>
      <c r="E81" s="3" t="s">
        <v>806</v>
      </c>
    </row>
    <row r="82" spans="1:5">
      <c r="A82" s="3">
        <v>1000181</v>
      </c>
      <c r="B82" s="3" t="s">
        <v>866</v>
      </c>
      <c r="C82" s="3" t="s">
        <v>208</v>
      </c>
      <c r="D82" s="3" t="s">
        <v>805</v>
      </c>
      <c r="E82" s="3" t="s">
        <v>806</v>
      </c>
    </row>
    <row r="83" spans="1:5">
      <c r="A83" s="3">
        <v>1000181</v>
      </c>
      <c r="B83" s="3" t="s">
        <v>866</v>
      </c>
      <c r="C83" s="3" t="s">
        <v>333</v>
      </c>
      <c r="D83" s="3" t="s">
        <v>807</v>
      </c>
      <c r="E83" s="3" t="s">
        <v>806</v>
      </c>
    </row>
    <row r="84" spans="1:5">
      <c r="A84" s="3">
        <v>1000181</v>
      </c>
      <c r="B84" s="3" t="s">
        <v>866</v>
      </c>
      <c r="C84" s="3" t="s">
        <v>310</v>
      </c>
      <c r="D84" s="3" t="s">
        <v>811</v>
      </c>
      <c r="E84" s="3" t="s">
        <v>806</v>
      </c>
    </row>
    <row r="85" spans="1:5">
      <c r="A85" s="3">
        <v>1000181</v>
      </c>
      <c r="B85" s="3" t="s">
        <v>866</v>
      </c>
      <c r="C85" s="3" t="s">
        <v>808</v>
      </c>
      <c r="D85" s="3" t="s">
        <v>809</v>
      </c>
      <c r="E85" s="3" t="s">
        <v>806</v>
      </c>
    </row>
    <row r="86" spans="1:5">
      <c r="A86" s="3">
        <v>1000207</v>
      </c>
      <c r="B86" s="3" t="s">
        <v>867</v>
      </c>
      <c r="C86" s="3" t="s">
        <v>208</v>
      </c>
      <c r="D86" s="3" t="s">
        <v>805</v>
      </c>
      <c r="E86" s="3" t="s">
        <v>806</v>
      </c>
    </row>
    <row r="87" spans="1:5">
      <c r="A87" s="3">
        <v>1000207</v>
      </c>
      <c r="B87" s="3" t="s">
        <v>867</v>
      </c>
      <c r="C87" s="3" t="s">
        <v>333</v>
      </c>
      <c r="D87" s="3" t="s">
        <v>807</v>
      </c>
      <c r="E87" s="3" t="s">
        <v>806</v>
      </c>
    </row>
    <row r="88" spans="1:5">
      <c r="A88" s="3">
        <v>1000207</v>
      </c>
      <c r="B88" s="3" t="s">
        <v>867</v>
      </c>
      <c r="C88" s="3" t="s">
        <v>310</v>
      </c>
      <c r="D88" s="3" t="s">
        <v>811</v>
      </c>
      <c r="E88" s="3" t="s">
        <v>806</v>
      </c>
    </row>
    <row r="89" spans="1:5">
      <c r="A89" s="3">
        <v>1000207</v>
      </c>
      <c r="B89" s="3" t="s">
        <v>867</v>
      </c>
      <c r="C89" s="3" t="s">
        <v>210</v>
      </c>
      <c r="D89" s="3" t="s">
        <v>868</v>
      </c>
      <c r="E89" s="3" t="s">
        <v>806</v>
      </c>
    </row>
    <row r="90" spans="1:5">
      <c r="A90" s="3">
        <v>1000207</v>
      </c>
      <c r="B90" s="3" t="s">
        <v>867</v>
      </c>
      <c r="C90" s="3" t="s">
        <v>808</v>
      </c>
      <c r="D90" s="3" t="s">
        <v>809</v>
      </c>
      <c r="E90" s="3" t="s">
        <v>806</v>
      </c>
    </row>
    <row r="91" spans="1:5">
      <c r="A91" s="3">
        <v>1000215</v>
      </c>
      <c r="B91" s="3" t="s">
        <v>869</v>
      </c>
      <c r="C91" s="3" t="s">
        <v>208</v>
      </c>
      <c r="D91" s="3" t="s">
        <v>805</v>
      </c>
      <c r="E91" s="3" t="s">
        <v>806</v>
      </c>
    </row>
    <row r="92" spans="1:5">
      <c r="A92" s="3">
        <v>1000215</v>
      </c>
      <c r="B92" s="3" t="s">
        <v>869</v>
      </c>
      <c r="C92" s="3" t="s">
        <v>333</v>
      </c>
      <c r="D92" s="3" t="s">
        <v>807</v>
      </c>
      <c r="E92" s="3" t="s">
        <v>806</v>
      </c>
    </row>
    <row r="93" spans="1:5">
      <c r="A93" s="3">
        <v>1000215</v>
      </c>
      <c r="B93" s="3" t="s">
        <v>869</v>
      </c>
      <c r="C93" s="3" t="s">
        <v>310</v>
      </c>
      <c r="D93" s="3" t="s">
        <v>811</v>
      </c>
      <c r="E93" s="3" t="s">
        <v>806</v>
      </c>
    </row>
    <row r="94" spans="1:5">
      <c r="A94" s="3">
        <v>1000215</v>
      </c>
      <c r="B94" s="3" t="s">
        <v>869</v>
      </c>
      <c r="C94" s="3" t="s">
        <v>808</v>
      </c>
      <c r="D94" s="3" t="s">
        <v>809</v>
      </c>
      <c r="E94" s="3" t="s">
        <v>806</v>
      </c>
    </row>
    <row r="95" spans="1:5">
      <c r="A95" s="3">
        <v>1000215</v>
      </c>
      <c r="B95" s="3" t="s">
        <v>869</v>
      </c>
      <c r="C95" s="3" t="s">
        <v>283</v>
      </c>
      <c r="D95" s="3" t="s">
        <v>870</v>
      </c>
      <c r="E95" s="3" t="s">
        <v>871</v>
      </c>
    </row>
    <row r="96" spans="1:5">
      <c r="A96" s="3">
        <v>1000215</v>
      </c>
      <c r="B96" s="3" t="s">
        <v>869</v>
      </c>
      <c r="C96" s="3" t="s">
        <v>307</v>
      </c>
      <c r="D96" s="3" t="s">
        <v>872</v>
      </c>
      <c r="E96" s="3" t="s">
        <v>873</v>
      </c>
    </row>
    <row r="97" spans="1:5">
      <c r="A97" s="147" t="s">
        <v>874</v>
      </c>
      <c r="B97" s="3" t="s">
        <v>875</v>
      </c>
      <c r="C97" s="3" t="s">
        <v>208</v>
      </c>
      <c r="D97" s="3" t="s">
        <v>805</v>
      </c>
      <c r="E97" s="3" t="s">
        <v>876</v>
      </c>
    </row>
    <row r="98" spans="1:5">
      <c r="A98" s="3">
        <v>1000223</v>
      </c>
      <c r="B98" s="3" t="s">
        <v>877</v>
      </c>
      <c r="C98" s="3" t="s">
        <v>208</v>
      </c>
      <c r="D98" s="3" t="s">
        <v>805</v>
      </c>
      <c r="E98" s="3" t="s">
        <v>806</v>
      </c>
    </row>
    <row r="99" spans="1:5">
      <c r="A99" s="3">
        <v>1000223</v>
      </c>
      <c r="B99" s="3" t="s">
        <v>877</v>
      </c>
      <c r="C99" s="3" t="s">
        <v>333</v>
      </c>
      <c r="D99" s="3" t="s">
        <v>807</v>
      </c>
      <c r="E99" s="3" t="s">
        <v>806</v>
      </c>
    </row>
    <row r="100" spans="1:5">
      <c r="A100" s="3">
        <v>1000223</v>
      </c>
      <c r="B100" s="3" t="s">
        <v>877</v>
      </c>
      <c r="C100" s="3" t="s">
        <v>808</v>
      </c>
      <c r="D100" s="3" t="s">
        <v>809</v>
      </c>
      <c r="E100" s="3" t="s">
        <v>806</v>
      </c>
    </row>
    <row r="101" spans="1:5">
      <c r="A101" s="3">
        <v>1000223</v>
      </c>
      <c r="B101" s="3" t="s">
        <v>877</v>
      </c>
      <c r="C101" s="3" t="s">
        <v>269</v>
      </c>
      <c r="D101" s="3" t="s">
        <v>878</v>
      </c>
      <c r="E101" s="3" t="s">
        <v>879</v>
      </c>
    </row>
    <row r="102" spans="1:5">
      <c r="A102" s="3">
        <v>1000231</v>
      </c>
      <c r="B102" s="3" t="s">
        <v>880</v>
      </c>
      <c r="C102" s="3" t="s">
        <v>208</v>
      </c>
      <c r="D102" s="3" t="s">
        <v>805</v>
      </c>
      <c r="E102" s="3" t="s">
        <v>806</v>
      </c>
    </row>
    <row r="103" spans="1:5">
      <c r="A103" s="3">
        <v>1000231</v>
      </c>
      <c r="B103" s="3" t="s">
        <v>880</v>
      </c>
      <c r="C103" s="3" t="s">
        <v>333</v>
      </c>
      <c r="D103" s="3" t="s">
        <v>807</v>
      </c>
      <c r="E103" s="3" t="s">
        <v>806</v>
      </c>
    </row>
    <row r="104" spans="1:5">
      <c r="A104" s="3">
        <v>1000231</v>
      </c>
      <c r="B104" s="3" t="s">
        <v>880</v>
      </c>
      <c r="C104" s="3" t="s">
        <v>808</v>
      </c>
      <c r="D104" s="3" t="s">
        <v>809</v>
      </c>
      <c r="E104" s="3" t="s">
        <v>806</v>
      </c>
    </row>
    <row r="105" spans="1:5">
      <c r="A105" s="3">
        <v>1000231</v>
      </c>
      <c r="B105" s="3" t="s">
        <v>880</v>
      </c>
      <c r="C105" s="3" t="s">
        <v>331</v>
      </c>
      <c r="D105" s="3" t="s">
        <v>881</v>
      </c>
      <c r="E105" s="3" t="s">
        <v>806</v>
      </c>
    </row>
    <row r="106" spans="1:5">
      <c r="A106" s="3">
        <v>1000272</v>
      </c>
      <c r="B106" s="3" t="s">
        <v>882</v>
      </c>
      <c r="C106" s="3" t="s">
        <v>208</v>
      </c>
      <c r="D106" s="3" t="s">
        <v>805</v>
      </c>
      <c r="E106" s="3" t="s">
        <v>806</v>
      </c>
    </row>
    <row r="107" spans="1:5">
      <c r="A107" s="3">
        <v>1000272</v>
      </c>
      <c r="B107" s="3" t="s">
        <v>882</v>
      </c>
      <c r="C107" s="3" t="s">
        <v>333</v>
      </c>
      <c r="D107" s="3" t="s">
        <v>807</v>
      </c>
      <c r="E107" s="3" t="s">
        <v>806</v>
      </c>
    </row>
    <row r="108" spans="1:5">
      <c r="A108" s="3">
        <v>1000272</v>
      </c>
      <c r="B108" s="3" t="s">
        <v>882</v>
      </c>
      <c r="C108" s="3" t="s">
        <v>310</v>
      </c>
      <c r="D108" s="3" t="s">
        <v>811</v>
      </c>
      <c r="E108" s="3" t="s">
        <v>806</v>
      </c>
    </row>
    <row r="109" spans="1:5">
      <c r="A109" s="3">
        <v>1000272</v>
      </c>
      <c r="B109" s="3" t="s">
        <v>882</v>
      </c>
      <c r="C109" s="3" t="s">
        <v>808</v>
      </c>
      <c r="D109" s="3" t="s">
        <v>809</v>
      </c>
      <c r="E109" s="3" t="s">
        <v>806</v>
      </c>
    </row>
    <row r="110" spans="1:5">
      <c r="A110" s="3">
        <v>1100015</v>
      </c>
      <c r="B110" s="3" t="s">
        <v>883</v>
      </c>
      <c r="C110" s="3" t="s">
        <v>208</v>
      </c>
      <c r="D110" s="3" t="s">
        <v>805</v>
      </c>
      <c r="E110" s="3" t="s">
        <v>806</v>
      </c>
    </row>
    <row r="111" spans="1:5">
      <c r="A111" s="3">
        <v>1100015</v>
      </c>
      <c r="B111" s="3" t="s">
        <v>884</v>
      </c>
      <c r="C111" s="3" t="s">
        <v>333</v>
      </c>
      <c r="D111" s="3" t="s">
        <v>807</v>
      </c>
      <c r="E111" s="3" t="s">
        <v>806</v>
      </c>
    </row>
    <row r="112" spans="1:5">
      <c r="A112" s="3">
        <v>1100015</v>
      </c>
      <c r="B112" s="3" t="s">
        <v>884</v>
      </c>
      <c r="C112" s="3" t="s">
        <v>310</v>
      </c>
      <c r="D112" s="3" t="s">
        <v>811</v>
      </c>
      <c r="E112" s="3" t="s">
        <v>806</v>
      </c>
    </row>
    <row r="113" spans="1:5">
      <c r="A113" s="3">
        <v>1100015</v>
      </c>
      <c r="B113" s="3" t="s">
        <v>884</v>
      </c>
      <c r="C113" s="3" t="s">
        <v>808</v>
      </c>
      <c r="D113" s="3" t="s">
        <v>809</v>
      </c>
      <c r="E113" s="3" t="s">
        <v>806</v>
      </c>
    </row>
    <row r="114" spans="1:5">
      <c r="A114" s="3">
        <v>1100015</v>
      </c>
      <c r="B114" s="3" t="s">
        <v>884</v>
      </c>
      <c r="C114" s="3" t="s">
        <v>813</v>
      </c>
      <c r="D114" s="3" t="s">
        <v>814</v>
      </c>
      <c r="E114" s="3" t="s">
        <v>815</v>
      </c>
    </row>
    <row r="115" spans="1:5">
      <c r="A115" s="3">
        <v>1100015</v>
      </c>
      <c r="B115" s="3" t="s">
        <v>883</v>
      </c>
      <c r="C115" s="3" t="s">
        <v>816</v>
      </c>
      <c r="D115" s="3" t="s">
        <v>817</v>
      </c>
      <c r="E115" s="3" t="s">
        <v>815</v>
      </c>
    </row>
    <row r="116" spans="1:5">
      <c r="A116" s="3">
        <v>1100015</v>
      </c>
      <c r="B116" s="3" t="s">
        <v>884</v>
      </c>
      <c r="C116" s="3" t="s">
        <v>818</v>
      </c>
      <c r="D116" s="3" t="s">
        <v>819</v>
      </c>
      <c r="E116" s="3" t="s">
        <v>815</v>
      </c>
    </row>
    <row r="117" spans="1:5">
      <c r="A117" s="3">
        <v>1100015</v>
      </c>
      <c r="B117" s="3" t="s">
        <v>883</v>
      </c>
      <c r="C117" s="3" t="s">
        <v>821</v>
      </c>
      <c r="D117" s="3" t="s">
        <v>822</v>
      </c>
      <c r="E117" s="3" t="s">
        <v>815</v>
      </c>
    </row>
    <row r="118" spans="1:5">
      <c r="A118" s="3">
        <v>1100015</v>
      </c>
      <c r="B118" s="3" t="s">
        <v>883</v>
      </c>
      <c r="C118" s="3" t="s">
        <v>823</v>
      </c>
      <c r="D118" s="3" t="s">
        <v>824</v>
      </c>
      <c r="E118" s="3" t="s">
        <v>815</v>
      </c>
    </row>
    <row r="119" spans="1:5">
      <c r="A119" s="3">
        <v>1100015</v>
      </c>
      <c r="B119" s="3" t="s">
        <v>883</v>
      </c>
      <c r="C119" s="3" t="s">
        <v>825</v>
      </c>
      <c r="D119" s="3" t="s">
        <v>826</v>
      </c>
      <c r="E119" s="3" t="s">
        <v>815</v>
      </c>
    </row>
    <row r="120" spans="1:5">
      <c r="A120" s="3">
        <v>1100015</v>
      </c>
      <c r="B120" s="3" t="s">
        <v>883</v>
      </c>
      <c r="C120" s="3" t="s">
        <v>827</v>
      </c>
      <c r="D120" s="3" t="s">
        <v>828</v>
      </c>
      <c r="E120" s="3" t="s">
        <v>815</v>
      </c>
    </row>
    <row r="121" spans="1:5">
      <c r="A121" s="3">
        <v>1100015</v>
      </c>
      <c r="B121" s="3" t="s">
        <v>884</v>
      </c>
      <c r="C121" s="3" t="s">
        <v>885</v>
      </c>
      <c r="D121" s="3" t="s">
        <v>886</v>
      </c>
      <c r="E121" s="3" t="s">
        <v>820</v>
      </c>
    </row>
    <row r="122" spans="1:5">
      <c r="A122" s="3">
        <v>1100023</v>
      </c>
      <c r="B122" s="3" t="s">
        <v>887</v>
      </c>
      <c r="C122" s="3" t="s">
        <v>208</v>
      </c>
      <c r="D122" s="3" t="s">
        <v>805</v>
      </c>
      <c r="E122" s="3" t="s">
        <v>806</v>
      </c>
    </row>
    <row r="123" spans="1:5">
      <c r="A123" s="3">
        <v>1100023</v>
      </c>
      <c r="B123" s="3" t="s">
        <v>887</v>
      </c>
      <c r="C123" s="3" t="s">
        <v>333</v>
      </c>
      <c r="D123" s="3" t="s">
        <v>807</v>
      </c>
      <c r="E123" s="3" t="s">
        <v>806</v>
      </c>
    </row>
    <row r="124" spans="1:5">
      <c r="A124" s="3">
        <v>1100023</v>
      </c>
      <c r="B124" s="3" t="s">
        <v>887</v>
      </c>
      <c r="C124" s="3" t="s">
        <v>310</v>
      </c>
      <c r="D124" s="3" t="s">
        <v>811</v>
      </c>
      <c r="E124" s="3" t="s">
        <v>806</v>
      </c>
    </row>
    <row r="125" spans="1:5">
      <c r="A125" s="3">
        <v>1100023</v>
      </c>
      <c r="B125" s="3" t="s">
        <v>887</v>
      </c>
      <c r="C125" s="3" t="s">
        <v>808</v>
      </c>
      <c r="D125" s="3" t="s">
        <v>809</v>
      </c>
      <c r="E125" s="3" t="s">
        <v>806</v>
      </c>
    </row>
    <row r="126" spans="1:5">
      <c r="A126" s="3">
        <v>1100023</v>
      </c>
      <c r="B126" s="3" t="s">
        <v>887</v>
      </c>
      <c r="C126" s="3" t="s">
        <v>888</v>
      </c>
      <c r="D126" s="3" t="s">
        <v>889</v>
      </c>
      <c r="E126" s="3" t="s">
        <v>820</v>
      </c>
    </row>
    <row r="127" spans="1:5">
      <c r="A127" s="3">
        <v>1100023</v>
      </c>
      <c r="B127" s="3" t="s">
        <v>887</v>
      </c>
      <c r="C127" s="3" t="s">
        <v>813</v>
      </c>
      <c r="D127" s="3" t="s">
        <v>814</v>
      </c>
      <c r="E127" s="3" t="s">
        <v>815</v>
      </c>
    </row>
    <row r="128" spans="1:5">
      <c r="A128" s="3">
        <v>1100023</v>
      </c>
      <c r="B128" s="3" t="s">
        <v>887</v>
      </c>
      <c r="C128" s="3" t="s">
        <v>816</v>
      </c>
      <c r="D128" s="3" t="s">
        <v>817</v>
      </c>
      <c r="E128" s="3" t="s">
        <v>815</v>
      </c>
    </row>
    <row r="129" spans="1:5">
      <c r="A129" s="3">
        <v>1100023</v>
      </c>
      <c r="B129" s="3" t="s">
        <v>887</v>
      </c>
      <c r="C129" s="3" t="s">
        <v>818</v>
      </c>
      <c r="D129" s="3" t="s">
        <v>819</v>
      </c>
      <c r="E129" s="3" t="s">
        <v>815</v>
      </c>
    </row>
    <row r="130" spans="1:5">
      <c r="A130" s="3">
        <v>1100023</v>
      </c>
      <c r="B130" s="3" t="s">
        <v>887</v>
      </c>
      <c r="C130" s="3" t="s">
        <v>821</v>
      </c>
      <c r="D130" s="3" t="s">
        <v>822</v>
      </c>
      <c r="E130" s="3" t="s">
        <v>815</v>
      </c>
    </row>
    <row r="131" spans="1:5">
      <c r="A131" s="3">
        <v>1100023</v>
      </c>
      <c r="B131" s="3" t="s">
        <v>887</v>
      </c>
      <c r="C131" s="3" t="s">
        <v>823</v>
      </c>
      <c r="D131" s="3" t="s">
        <v>824</v>
      </c>
      <c r="E131" s="3" t="s">
        <v>815</v>
      </c>
    </row>
    <row r="132" spans="1:5">
      <c r="A132" s="3">
        <v>1100023</v>
      </c>
      <c r="B132" s="3" t="s">
        <v>887</v>
      </c>
      <c r="C132" s="3" t="s">
        <v>825</v>
      </c>
      <c r="D132" s="3" t="s">
        <v>826</v>
      </c>
      <c r="E132" s="3" t="s">
        <v>815</v>
      </c>
    </row>
    <row r="133" spans="1:5">
      <c r="A133" s="3">
        <v>1100023</v>
      </c>
      <c r="B133" s="3" t="s">
        <v>887</v>
      </c>
      <c r="C133" s="3" t="s">
        <v>827</v>
      </c>
      <c r="D133" s="3" t="s">
        <v>828</v>
      </c>
      <c r="E133" s="3" t="s">
        <v>815</v>
      </c>
    </row>
    <row r="134" spans="1:5">
      <c r="A134" s="3">
        <v>1100023</v>
      </c>
      <c r="B134" s="3" t="s">
        <v>887</v>
      </c>
      <c r="C134" s="3" t="s">
        <v>829</v>
      </c>
      <c r="D134" s="3" t="s">
        <v>830</v>
      </c>
      <c r="E134" s="3" t="s">
        <v>815</v>
      </c>
    </row>
    <row r="135" spans="1:5">
      <c r="A135" s="3">
        <v>1100023</v>
      </c>
      <c r="B135" s="3" t="s">
        <v>887</v>
      </c>
      <c r="C135" s="3" t="s">
        <v>831</v>
      </c>
      <c r="D135" s="3" t="s">
        <v>832</v>
      </c>
      <c r="E135" s="3" t="s">
        <v>820</v>
      </c>
    </row>
    <row r="136" spans="1:5">
      <c r="A136" s="3">
        <v>1100031</v>
      </c>
      <c r="B136" s="3" t="s">
        <v>890</v>
      </c>
      <c r="C136" s="3" t="s">
        <v>208</v>
      </c>
      <c r="D136" s="3" t="s">
        <v>805</v>
      </c>
      <c r="E136" s="3" t="s">
        <v>806</v>
      </c>
    </row>
    <row r="137" spans="1:5">
      <c r="A137" s="3">
        <v>1100031</v>
      </c>
      <c r="B137" s="3" t="s">
        <v>890</v>
      </c>
      <c r="C137" s="3" t="s">
        <v>333</v>
      </c>
      <c r="D137" s="3" t="s">
        <v>807</v>
      </c>
      <c r="E137" s="3" t="s">
        <v>806</v>
      </c>
    </row>
    <row r="138" spans="1:5">
      <c r="A138" s="3">
        <v>1100031</v>
      </c>
      <c r="B138" s="3" t="s">
        <v>890</v>
      </c>
      <c r="C138" s="3" t="s">
        <v>310</v>
      </c>
      <c r="D138" s="3" t="s">
        <v>811</v>
      </c>
      <c r="E138" s="3" t="s">
        <v>806</v>
      </c>
    </row>
    <row r="139" spans="1:5">
      <c r="A139" s="3">
        <v>1100031</v>
      </c>
      <c r="B139" s="3" t="s">
        <v>890</v>
      </c>
      <c r="C139" s="3" t="s">
        <v>808</v>
      </c>
      <c r="D139" s="3" t="s">
        <v>809</v>
      </c>
      <c r="E139" s="3" t="s">
        <v>806</v>
      </c>
    </row>
    <row r="140" spans="1:5">
      <c r="A140" s="3">
        <v>1100031</v>
      </c>
      <c r="B140" s="3" t="s">
        <v>890</v>
      </c>
      <c r="C140" s="3" t="s">
        <v>888</v>
      </c>
      <c r="D140" s="3" t="s">
        <v>889</v>
      </c>
      <c r="E140" s="3" t="s">
        <v>820</v>
      </c>
    </row>
    <row r="141" spans="1:5">
      <c r="A141" s="3">
        <v>1100031</v>
      </c>
      <c r="B141" s="3" t="s">
        <v>890</v>
      </c>
      <c r="C141" s="3" t="s">
        <v>891</v>
      </c>
      <c r="D141" s="3" t="s">
        <v>892</v>
      </c>
      <c r="E141" s="3" t="s">
        <v>820</v>
      </c>
    </row>
    <row r="142" spans="1:5">
      <c r="A142" s="3">
        <v>1100031</v>
      </c>
      <c r="B142" s="3" t="s">
        <v>890</v>
      </c>
      <c r="C142" s="3" t="s">
        <v>813</v>
      </c>
      <c r="D142" s="3" t="s">
        <v>814</v>
      </c>
      <c r="E142" s="3" t="s">
        <v>815</v>
      </c>
    </row>
    <row r="143" spans="1:5">
      <c r="A143" s="3">
        <v>1100031</v>
      </c>
      <c r="B143" s="3" t="s">
        <v>890</v>
      </c>
      <c r="C143" s="3" t="s">
        <v>816</v>
      </c>
      <c r="D143" s="3" t="s">
        <v>817</v>
      </c>
      <c r="E143" s="3" t="s">
        <v>815</v>
      </c>
    </row>
    <row r="144" spans="1:5">
      <c r="A144" s="3">
        <v>1100031</v>
      </c>
      <c r="B144" s="3" t="s">
        <v>890</v>
      </c>
      <c r="C144" s="3" t="s">
        <v>818</v>
      </c>
      <c r="D144" s="3" t="s">
        <v>819</v>
      </c>
      <c r="E144" s="3" t="s">
        <v>815</v>
      </c>
    </row>
    <row r="145" spans="1:5">
      <c r="A145" s="3">
        <v>1100031</v>
      </c>
      <c r="B145" s="3" t="s">
        <v>890</v>
      </c>
      <c r="C145" s="3" t="s">
        <v>821</v>
      </c>
      <c r="D145" s="3" t="s">
        <v>822</v>
      </c>
      <c r="E145" s="3" t="s">
        <v>815</v>
      </c>
    </row>
    <row r="146" spans="1:5">
      <c r="A146" s="3">
        <v>1100031</v>
      </c>
      <c r="B146" s="3" t="s">
        <v>890</v>
      </c>
      <c r="C146" s="3" t="s">
        <v>823</v>
      </c>
      <c r="D146" s="3" t="s">
        <v>824</v>
      </c>
      <c r="E146" s="3" t="s">
        <v>815</v>
      </c>
    </row>
    <row r="147" spans="1:5">
      <c r="A147" s="3">
        <v>1100031</v>
      </c>
      <c r="B147" s="3" t="s">
        <v>890</v>
      </c>
      <c r="C147" s="3" t="s">
        <v>825</v>
      </c>
      <c r="D147" s="3" t="s">
        <v>826</v>
      </c>
      <c r="E147" s="3" t="s">
        <v>815</v>
      </c>
    </row>
    <row r="148" spans="1:5">
      <c r="A148" s="3">
        <v>1100031</v>
      </c>
      <c r="B148" s="3" t="s">
        <v>890</v>
      </c>
      <c r="C148" s="3" t="s">
        <v>827</v>
      </c>
      <c r="D148" s="3" t="s">
        <v>828</v>
      </c>
      <c r="E148" s="3" t="s">
        <v>815</v>
      </c>
    </row>
    <row r="149" spans="1:5">
      <c r="A149" s="3">
        <v>1100031</v>
      </c>
      <c r="B149" s="3" t="s">
        <v>890</v>
      </c>
      <c r="C149" s="3" t="s">
        <v>829</v>
      </c>
      <c r="D149" s="3" t="s">
        <v>830</v>
      </c>
      <c r="E149" s="3" t="s">
        <v>815</v>
      </c>
    </row>
    <row r="150" spans="1:5">
      <c r="A150" s="3">
        <v>1100031</v>
      </c>
      <c r="B150" s="3" t="s">
        <v>890</v>
      </c>
      <c r="C150" s="3" t="s">
        <v>831</v>
      </c>
      <c r="D150" s="3" t="s">
        <v>832</v>
      </c>
      <c r="E150" s="3" t="s">
        <v>815</v>
      </c>
    </row>
    <row r="151" spans="1:5" ht="25.5">
      <c r="A151" s="3">
        <v>1100032</v>
      </c>
      <c r="B151" s="147" t="s">
        <v>893</v>
      </c>
      <c r="C151" s="3" t="s">
        <v>208</v>
      </c>
      <c r="D151" s="3" t="s">
        <v>805</v>
      </c>
      <c r="E151" s="3" t="s">
        <v>894</v>
      </c>
    </row>
    <row r="152" spans="1:5" ht="25.5">
      <c r="A152" s="3">
        <v>1100032</v>
      </c>
      <c r="B152" s="147" t="s">
        <v>893</v>
      </c>
      <c r="C152" s="3" t="s">
        <v>888</v>
      </c>
      <c r="D152" s="3" t="s">
        <v>889</v>
      </c>
      <c r="E152" s="3" t="s">
        <v>820</v>
      </c>
    </row>
    <row r="153" spans="1:5" ht="25.5">
      <c r="A153" s="3">
        <v>1100033</v>
      </c>
      <c r="B153" s="147" t="s">
        <v>895</v>
      </c>
      <c r="C153" s="3" t="s">
        <v>208</v>
      </c>
      <c r="D153" s="3" t="s">
        <v>805</v>
      </c>
      <c r="E153" s="3" t="s">
        <v>894</v>
      </c>
    </row>
    <row r="154" spans="1:5" ht="25.5">
      <c r="A154" s="3">
        <v>1100033</v>
      </c>
      <c r="B154" s="147" t="s">
        <v>896</v>
      </c>
      <c r="C154" s="3" t="s">
        <v>888</v>
      </c>
      <c r="D154" s="3" t="s">
        <v>889</v>
      </c>
      <c r="E154" s="3" t="s">
        <v>820</v>
      </c>
    </row>
    <row r="155" spans="1:5" ht="25.5">
      <c r="A155" s="3">
        <v>1100034</v>
      </c>
      <c r="B155" s="147" t="s">
        <v>897</v>
      </c>
      <c r="C155" s="3" t="s">
        <v>208</v>
      </c>
      <c r="D155" s="3" t="s">
        <v>805</v>
      </c>
      <c r="E155" s="3" t="s">
        <v>894</v>
      </c>
    </row>
    <row r="156" spans="1:5" ht="25.5">
      <c r="A156" s="3">
        <v>1100034</v>
      </c>
      <c r="B156" s="147" t="s">
        <v>897</v>
      </c>
      <c r="C156" s="3" t="s">
        <v>888</v>
      </c>
      <c r="D156" s="3" t="s">
        <v>889</v>
      </c>
      <c r="E156" s="3" t="s">
        <v>820</v>
      </c>
    </row>
    <row r="157" spans="1:5">
      <c r="A157" s="3">
        <v>1100049</v>
      </c>
      <c r="B157" s="3" t="s">
        <v>898</v>
      </c>
      <c r="C157" s="3" t="s">
        <v>208</v>
      </c>
      <c r="D157" s="3" t="s">
        <v>805</v>
      </c>
      <c r="E157" s="3" t="s">
        <v>806</v>
      </c>
    </row>
    <row r="158" spans="1:5">
      <c r="A158" s="3">
        <v>1100049</v>
      </c>
      <c r="B158" s="3" t="s">
        <v>898</v>
      </c>
      <c r="C158" s="3" t="s">
        <v>333</v>
      </c>
      <c r="D158" s="3" t="s">
        <v>807</v>
      </c>
      <c r="E158" s="3" t="s">
        <v>806</v>
      </c>
    </row>
    <row r="159" spans="1:5">
      <c r="A159" s="3">
        <v>1100049</v>
      </c>
      <c r="B159" s="3" t="s">
        <v>898</v>
      </c>
      <c r="C159" s="3" t="s">
        <v>489</v>
      </c>
      <c r="D159" s="3" t="s">
        <v>899</v>
      </c>
      <c r="E159" s="3" t="s">
        <v>806</v>
      </c>
    </row>
    <row r="160" spans="1:5">
      <c r="A160" s="3">
        <v>1100049</v>
      </c>
      <c r="B160" s="3" t="s">
        <v>898</v>
      </c>
      <c r="C160" s="3" t="s">
        <v>808</v>
      </c>
      <c r="D160" s="3" t="s">
        <v>809</v>
      </c>
      <c r="E160" s="3" t="s">
        <v>806</v>
      </c>
    </row>
    <row r="161" spans="1:5" ht="25.5">
      <c r="A161" s="3">
        <v>1100056</v>
      </c>
      <c r="B161" s="147" t="s">
        <v>900</v>
      </c>
      <c r="C161" s="3" t="s">
        <v>208</v>
      </c>
      <c r="D161" s="3" t="s">
        <v>805</v>
      </c>
      <c r="E161" s="3" t="s">
        <v>806</v>
      </c>
    </row>
    <row r="162" spans="1:5" ht="25.5">
      <c r="A162" s="3">
        <v>1100056</v>
      </c>
      <c r="B162" s="147" t="s">
        <v>900</v>
      </c>
      <c r="C162" s="3" t="s">
        <v>333</v>
      </c>
      <c r="D162" s="3" t="s">
        <v>807</v>
      </c>
      <c r="E162" s="3" t="s">
        <v>806</v>
      </c>
    </row>
    <row r="163" spans="1:5" ht="25.5">
      <c r="A163" s="3">
        <v>1100056</v>
      </c>
      <c r="B163" s="147" t="s">
        <v>900</v>
      </c>
      <c r="C163" s="3" t="s">
        <v>808</v>
      </c>
      <c r="D163" s="3" t="s">
        <v>809</v>
      </c>
      <c r="E163" s="3" t="s">
        <v>806</v>
      </c>
    </row>
    <row r="164" spans="1:5">
      <c r="A164" s="3">
        <v>1100064</v>
      </c>
      <c r="B164" s="3" t="s">
        <v>901</v>
      </c>
      <c r="C164" s="3" t="s">
        <v>208</v>
      </c>
      <c r="D164" s="3" t="s">
        <v>805</v>
      </c>
      <c r="E164" s="3" t="s">
        <v>806</v>
      </c>
    </row>
    <row r="165" spans="1:5">
      <c r="A165" s="3">
        <v>1100064</v>
      </c>
      <c r="B165" s="3" t="s">
        <v>901</v>
      </c>
      <c r="C165" s="3" t="s">
        <v>333</v>
      </c>
      <c r="D165" s="3" t="s">
        <v>807</v>
      </c>
      <c r="E165" s="3" t="s">
        <v>806</v>
      </c>
    </row>
    <row r="166" spans="1:5">
      <c r="A166" s="3">
        <v>1100064</v>
      </c>
      <c r="B166" s="3" t="s">
        <v>901</v>
      </c>
      <c r="C166" s="3" t="s">
        <v>310</v>
      </c>
      <c r="D166" s="3" t="s">
        <v>811</v>
      </c>
      <c r="E166" s="3" t="s">
        <v>806</v>
      </c>
    </row>
    <row r="167" spans="1:5">
      <c r="A167" s="3">
        <v>1100064</v>
      </c>
      <c r="B167" s="3" t="s">
        <v>901</v>
      </c>
      <c r="C167" s="3" t="s">
        <v>808</v>
      </c>
      <c r="D167" s="3" t="s">
        <v>809</v>
      </c>
      <c r="E167" s="3" t="s">
        <v>806</v>
      </c>
    </row>
    <row r="168" spans="1:5">
      <c r="A168" s="3">
        <v>1100072</v>
      </c>
      <c r="B168" s="3" t="s">
        <v>902</v>
      </c>
      <c r="C168" s="3" t="s">
        <v>208</v>
      </c>
      <c r="D168" s="3" t="s">
        <v>805</v>
      </c>
      <c r="E168" s="3" t="s">
        <v>806</v>
      </c>
    </row>
    <row r="169" spans="1:5">
      <c r="A169" s="3">
        <v>1100072</v>
      </c>
      <c r="B169" s="3" t="s">
        <v>902</v>
      </c>
      <c r="C169" s="3" t="s">
        <v>333</v>
      </c>
      <c r="D169" s="3" t="s">
        <v>807</v>
      </c>
      <c r="E169" s="3" t="s">
        <v>806</v>
      </c>
    </row>
    <row r="170" spans="1:5">
      <c r="A170" s="3">
        <v>1100072</v>
      </c>
      <c r="B170" s="3" t="s">
        <v>902</v>
      </c>
      <c r="C170" s="3" t="s">
        <v>310</v>
      </c>
      <c r="D170" s="3" t="s">
        <v>811</v>
      </c>
      <c r="E170" s="3" t="s">
        <v>806</v>
      </c>
    </row>
    <row r="171" spans="1:5">
      <c r="A171" s="3">
        <v>1100072</v>
      </c>
      <c r="B171" s="3" t="s">
        <v>902</v>
      </c>
      <c r="C171" s="3" t="s">
        <v>808</v>
      </c>
      <c r="D171" s="3" t="s">
        <v>809</v>
      </c>
      <c r="E171" s="3" t="s">
        <v>806</v>
      </c>
    </row>
    <row r="172" spans="1:5">
      <c r="A172" s="3">
        <v>1100080</v>
      </c>
      <c r="B172" s="3" t="s">
        <v>903</v>
      </c>
      <c r="C172" s="3" t="s">
        <v>208</v>
      </c>
      <c r="D172" s="3" t="s">
        <v>805</v>
      </c>
      <c r="E172" s="3" t="s">
        <v>806</v>
      </c>
    </row>
    <row r="173" spans="1:5">
      <c r="A173" s="3">
        <v>1100080</v>
      </c>
      <c r="B173" s="3" t="s">
        <v>903</v>
      </c>
      <c r="C173" s="3" t="s">
        <v>333</v>
      </c>
      <c r="D173" s="3" t="s">
        <v>807</v>
      </c>
      <c r="E173" s="3" t="s">
        <v>806</v>
      </c>
    </row>
    <row r="174" spans="1:5">
      <c r="A174" s="3">
        <v>1100080</v>
      </c>
      <c r="B174" s="3" t="s">
        <v>903</v>
      </c>
      <c r="C174" s="3" t="s">
        <v>310</v>
      </c>
      <c r="D174" s="3" t="s">
        <v>811</v>
      </c>
      <c r="E174" s="3" t="s">
        <v>806</v>
      </c>
    </row>
    <row r="175" spans="1:5">
      <c r="A175" s="3">
        <v>1100080</v>
      </c>
      <c r="B175" s="3" t="s">
        <v>903</v>
      </c>
      <c r="C175" s="3" t="s">
        <v>808</v>
      </c>
      <c r="D175" s="3" t="s">
        <v>809</v>
      </c>
      <c r="E175" s="3" t="s">
        <v>806</v>
      </c>
    </row>
    <row r="176" spans="1:5">
      <c r="A176" s="3">
        <v>1100081</v>
      </c>
      <c r="B176" s="3" t="s">
        <v>904</v>
      </c>
      <c r="C176" s="3" t="s">
        <v>208</v>
      </c>
      <c r="D176" s="3" t="s">
        <v>805</v>
      </c>
      <c r="E176" s="3" t="s">
        <v>905</v>
      </c>
    </row>
    <row r="177" spans="1:5">
      <c r="A177" s="3">
        <v>1100081</v>
      </c>
      <c r="B177" s="3" t="s">
        <v>904</v>
      </c>
      <c r="C177" s="3" t="s">
        <v>333</v>
      </c>
      <c r="D177" s="3" t="s">
        <v>807</v>
      </c>
      <c r="E177" s="3" t="s">
        <v>905</v>
      </c>
    </row>
    <row r="178" spans="1:5">
      <c r="A178" s="3">
        <v>1100081</v>
      </c>
      <c r="B178" s="3" t="s">
        <v>904</v>
      </c>
      <c r="C178" s="3" t="s">
        <v>888</v>
      </c>
      <c r="D178" s="3" t="s">
        <v>889</v>
      </c>
      <c r="E178" s="3" t="s">
        <v>905</v>
      </c>
    </row>
    <row r="179" spans="1:5">
      <c r="A179" s="3">
        <v>1100082</v>
      </c>
      <c r="B179" s="3" t="s">
        <v>906</v>
      </c>
      <c r="C179" s="3" t="s">
        <v>208</v>
      </c>
      <c r="D179" s="3" t="s">
        <v>805</v>
      </c>
      <c r="E179" s="3" t="s">
        <v>905</v>
      </c>
    </row>
    <row r="180" spans="1:5">
      <c r="A180" s="3">
        <v>1100082</v>
      </c>
      <c r="B180" s="3" t="s">
        <v>906</v>
      </c>
      <c r="C180" s="3" t="s">
        <v>333</v>
      </c>
      <c r="D180" s="3" t="s">
        <v>807</v>
      </c>
      <c r="E180" s="3" t="s">
        <v>905</v>
      </c>
    </row>
    <row r="181" spans="1:5">
      <c r="A181" s="3">
        <v>1100082</v>
      </c>
      <c r="B181" s="3" t="s">
        <v>906</v>
      </c>
      <c r="C181" s="3" t="s">
        <v>888</v>
      </c>
      <c r="D181" s="3" t="s">
        <v>889</v>
      </c>
      <c r="E181" s="3" t="s">
        <v>905</v>
      </c>
    </row>
    <row r="182" spans="1:5">
      <c r="A182" s="3">
        <v>1100083</v>
      </c>
      <c r="B182" s="3" t="s">
        <v>907</v>
      </c>
      <c r="C182" s="3" t="s">
        <v>208</v>
      </c>
      <c r="D182" s="3" t="s">
        <v>805</v>
      </c>
      <c r="E182" s="3" t="s">
        <v>905</v>
      </c>
    </row>
    <row r="183" spans="1:5">
      <c r="A183" s="3">
        <v>1100083</v>
      </c>
      <c r="B183" s="3" t="s">
        <v>907</v>
      </c>
      <c r="C183" s="3" t="s">
        <v>333</v>
      </c>
      <c r="D183" s="3" t="s">
        <v>807</v>
      </c>
      <c r="E183" s="3" t="s">
        <v>905</v>
      </c>
    </row>
    <row r="184" spans="1:5" ht="25.5">
      <c r="A184" s="3">
        <v>1100084</v>
      </c>
      <c r="B184" s="147" t="s">
        <v>908</v>
      </c>
      <c r="C184" s="3" t="s">
        <v>208</v>
      </c>
      <c r="D184" s="3" t="s">
        <v>805</v>
      </c>
      <c r="E184" s="3" t="s">
        <v>905</v>
      </c>
    </row>
    <row r="185" spans="1:5" ht="25.5">
      <c r="A185" s="3">
        <v>1100084</v>
      </c>
      <c r="B185" s="147" t="s">
        <v>908</v>
      </c>
      <c r="C185" s="3" t="s">
        <v>333</v>
      </c>
      <c r="D185" s="3" t="s">
        <v>807</v>
      </c>
      <c r="E185" s="3" t="s">
        <v>905</v>
      </c>
    </row>
    <row r="186" spans="1:5">
      <c r="A186" s="3">
        <v>1100085</v>
      </c>
      <c r="B186" s="3" t="s">
        <v>909</v>
      </c>
      <c r="C186" s="3" t="s">
        <v>208</v>
      </c>
      <c r="D186" s="3" t="s">
        <v>805</v>
      </c>
      <c r="E186" s="3" t="s">
        <v>905</v>
      </c>
    </row>
    <row r="187" spans="1:5">
      <c r="A187" s="3">
        <v>1100085</v>
      </c>
      <c r="B187" s="3" t="s">
        <v>909</v>
      </c>
      <c r="C187" s="3" t="s">
        <v>333</v>
      </c>
      <c r="D187" s="3" t="s">
        <v>807</v>
      </c>
      <c r="E187" s="3" t="s">
        <v>905</v>
      </c>
    </row>
    <row r="188" spans="1:5">
      <c r="A188" s="3">
        <v>1200013</v>
      </c>
      <c r="B188" s="3" t="s">
        <v>910</v>
      </c>
      <c r="C188" s="3" t="s">
        <v>208</v>
      </c>
      <c r="D188" s="3" t="s">
        <v>805</v>
      </c>
      <c r="E188" s="3" t="s">
        <v>806</v>
      </c>
    </row>
    <row r="189" spans="1:5">
      <c r="A189" s="3">
        <v>1200013</v>
      </c>
      <c r="B189" s="3" t="s">
        <v>910</v>
      </c>
      <c r="C189" s="3" t="s">
        <v>333</v>
      </c>
      <c r="D189" s="3" t="s">
        <v>807</v>
      </c>
      <c r="E189" s="3" t="s">
        <v>806</v>
      </c>
    </row>
    <row r="190" spans="1:5">
      <c r="A190" s="3">
        <v>1200013</v>
      </c>
      <c r="B190" s="3" t="s">
        <v>910</v>
      </c>
      <c r="C190" s="3" t="s">
        <v>310</v>
      </c>
      <c r="D190" s="3" t="s">
        <v>811</v>
      </c>
      <c r="E190" s="3" t="s">
        <v>806</v>
      </c>
    </row>
    <row r="191" spans="1:5">
      <c r="A191" s="3">
        <v>1200013</v>
      </c>
      <c r="B191" s="3" t="s">
        <v>910</v>
      </c>
      <c r="C191" s="3" t="s">
        <v>808</v>
      </c>
      <c r="D191" s="3" t="s">
        <v>809</v>
      </c>
      <c r="E191" s="3" t="s">
        <v>806</v>
      </c>
    </row>
    <row r="192" spans="1:5">
      <c r="A192" s="3">
        <v>1200013</v>
      </c>
      <c r="B192" s="3" t="s">
        <v>910</v>
      </c>
      <c r="C192" s="3" t="s">
        <v>911</v>
      </c>
      <c r="D192" s="3" t="s">
        <v>912</v>
      </c>
      <c r="E192" s="3" t="s">
        <v>879</v>
      </c>
    </row>
    <row r="193" spans="1:5">
      <c r="A193" s="3">
        <v>1200013</v>
      </c>
      <c r="B193" s="3" t="s">
        <v>910</v>
      </c>
      <c r="C193" s="3" t="s">
        <v>888</v>
      </c>
      <c r="D193" s="3" t="s">
        <v>889</v>
      </c>
      <c r="E193" s="3" t="s">
        <v>815</v>
      </c>
    </row>
    <row r="194" spans="1:5">
      <c r="A194" s="3">
        <v>1200013</v>
      </c>
      <c r="B194" s="3" t="s">
        <v>910</v>
      </c>
      <c r="C194" s="3" t="s">
        <v>891</v>
      </c>
      <c r="D194" s="3" t="s">
        <v>892</v>
      </c>
      <c r="E194" s="3" t="s">
        <v>815</v>
      </c>
    </row>
    <row r="195" spans="1:5">
      <c r="A195" s="3">
        <v>1200013</v>
      </c>
      <c r="B195" s="3" t="s">
        <v>910</v>
      </c>
      <c r="C195" s="3" t="s">
        <v>913</v>
      </c>
      <c r="D195" s="3" t="s">
        <v>914</v>
      </c>
      <c r="E195" s="3" t="s">
        <v>820</v>
      </c>
    </row>
    <row r="196" spans="1:5">
      <c r="A196" s="3">
        <v>1200039</v>
      </c>
      <c r="B196" s="3" t="s">
        <v>915</v>
      </c>
      <c r="C196" s="3" t="s">
        <v>208</v>
      </c>
      <c r="D196" s="3" t="s">
        <v>805</v>
      </c>
      <c r="E196" s="3" t="s">
        <v>806</v>
      </c>
    </row>
    <row r="197" spans="1:5">
      <c r="A197" s="3">
        <v>1200039</v>
      </c>
      <c r="B197" s="3" t="s">
        <v>915</v>
      </c>
      <c r="C197" s="3" t="s">
        <v>333</v>
      </c>
      <c r="D197" s="3" t="s">
        <v>807</v>
      </c>
      <c r="E197" s="3" t="s">
        <v>806</v>
      </c>
    </row>
    <row r="198" spans="1:5">
      <c r="A198" s="3">
        <v>1200039</v>
      </c>
      <c r="B198" s="3" t="s">
        <v>915</v>
      </c>
      <c r="C198" s="3" t="s">
        <v>310</v>
      </c>
      <c r="D198" s="3" t="s">
        <v>811</v>
      </c>
      <c r="E198" s="3" t="s">
        <v>806</v>
      </c>
    </row>
    <row r="199" spans="1:5">
      <c r="A199" s="3">
        <v>1200039</v>
      </c>
      <c r="B199" s="3" t="s">
        <v>915</v>
      </c>
      <c r="C199" s="3" t="s">
        <v>808</v>
      </c>
      <c r="D199" s="3" t="s">
        <v>809</v>
      </c>
      <c r="E199" s="3" t="s">
        <v>806</v>
      </c>
    </row>
    <row r="200" spans="1:5">
      <c r="A200" s="3">
        <v>1200039</v>
      </c>
      <c r="B200" s="3" t="s">
        <v>915</v>
      </c>
      <c r="C200" s="3" t="s">
        <v>916</v>
      </c>
      <c r="D200" s="3" t="s">
        <v>917</v>
      </c>
      <c r="E200" s="3" t="s">
        <v>815</v>
      </c>
    </row>
    <row r="201" spans="1:5">
      <c r="A201" s="3">
        <v>1200039</v>
      </c>
      <c r="B201" s="3" t="s">
        <v>915</v>
      </c>
      <c r="C201" s="3" t="s">
        <v>918</v>
      </c>
      <c r="D201" s="3" t="s">
        <v>919</v>
      </c>
      <c r="E201" s="3" t="s">
        <v>815</v>
      </c>
    </row>
    <row r="202" spans="1:5">
      <c r="A202" s="3">
        <v>1200039</v>
      </c>
      <c r="B202" s="3" t="s">
        <v>915</v>
      </c>
      <c r="C202" s="3" t="s">
        <v>920</v>
      </c>
      <c r="D202" s="3" t="s">
        <v>921</v>
      </c>
      <c r="E202" s="3" t="s">
        <v>815</v>
      </c>
    </row>
    <row r="203" spans="1:5">
      <c r="A203" s="3">
        <v>1200039</v>
      </c>
      <c r="B203" s="3" t="s">
        <v>915</v>
      </c>
      <c r="C203" s="3" t="s">
        <v>913</v>
      </c>
      <c r="D203" s="3" t="s">
        <v>914</v>
      </c>
      <c r="E203" s="3" t="s">
        <v>820</v>
      </c>
    </row>
    <row r="204" spans="1:5">
      <c r="A204" s="3">
        <v>1200047</v>
      </c>
      <c r="B204" s="3" t="s">
        <v>922</v>
      </c>
      <c r="C204" s="3" t="s">
        <v>208</v>
      </c>
      <c r="D204" s="3" t="s">
        <v>805</v>
      </c>
      <c r="E204" s="3" t="s">
        <v>806</v>
      </c>
    </row>
    <row r="205" spans="1:5">
      <c r="A205" s="3">
        <v>1200047</v>
      </c>
      <c r="B205" s="3" t="s">
        <v>922</v>
      </c>
      <c r="C205" s="3" t="s">
        <v>333</v>
      </c>
      <c r="D205" s="3" t="s">
        <v>807</v>
      </c>
      <c r="E205" s="3" t="s">
        <v>806</v>
      </c>
    </row>
    <row r="206" spans="1:5">
      <c r="A206" s="3">
        <v>1200047</v>
      </c>
      <c r="B206" s="3" t="s">
        <v>922</v>
      </c>
      <c r="C206" s="3" t="s">
        <v>310</v>
      </c>
      <c r="D206" s="3" t="s">
        <v>811</v>
      </c>
      <c r="E206" s="3" t="s">
        <v>806</v>
      </c>
    </row>
    <row r="207" spans="1:5">
      <c r="A207" s="3">
        <v>1200047</v>
      </c>
      <c r="B207" s="3" t="s">
        <v>922</v>
      </c>
      <c r="C207" s="3" t="s">
        <v>808</v>
      </c>
      <c r="D207" s="3" t="s">
        <v>809</v>
      </c>
      <c r="E207" s="3" t="s">
        <v>806</v>
      </c>
    </row>
    <row r="208" spans="1:5">
      <c r="A208" s="3">
        <v>1200047</v>
      </c>
      <c r="B208" s="3" t="s">
        <v>922</v>
      </c>
      <c r="C208" s="3" t="s">
        <v>913</v>
      </c>
      <c r="D208" s="3" t="s">
        <v>914</v>
      </c>
      <c r="E208" s="3" t="s">
        <v>820</v>
      </c>
    </row>
    <row r="209" spans="1:5">
      <c r="A209" s="3">
        <v>1200054</v>
      </c>
      <c r="B209" s="3" t="s">
        <v>923</v>
      </c>
      <c r="C209" s="3" t="s">
        <v>208</v>
      </c>
      <c r="D209" s="3" t="s">
        <v>805</v>
      </c>
      <c r="E209" s="3" t="s">
        <v>806</v>
      </c>
    </row>
    <row r="210" spans="1:5">
      <c r="A210" s="3">
        <v>1200054</v>
      </c>
      <c r="B210" s="3" t="s">
        <v>923</v>
      </c>
      <c r="C210" s="3" t="s">
        <v>333</v>
      </c>
      <c r="D210" s="3" t="s">
        <v>807</v>
      </c>
      <c r="E210" s="3" t="s">
        <v>806</v>
      </c>
    </row>
    <row r="211" spans="1:5">
      <c r="A211" s="3">
        <v>1200054</v>
      </c>
      <c r="B211" s="3" t="s">
        <v>923</v>
      </c>
      <c r="C211" s="3" t="s">
        <v>310</v>
      </c>
      <c r="D211" s="3" t="s">
        <v>811</v>
      </c>
      <c r="E211" s="3" t="s">
        <v>806</v>
      </c>
    </row>
    <row r="212" spans="1:5">
      <c r="A212" s="3">
        <v>1200054</v>
      </c>
      <c r="B212" s="3" t="s">
        <v>923</v>
      </c>
      <c r="C212" s="3" t="s">
        <v>808</v>
      </c>
      <c r="D212" s="3" t="s">
        <v>809</v>
      </c>
      <c r="E212" s="3" t="s">
        <v>806</v>
      </c>
    </row>
    <row r="213" spans="1:5">
      <c r="A213" s="3">
        <v>1200055</v>
      </c>
      <c r="B213" s="3" t="s">
        <v>924</v>
      </c>
      <c r="C213" s="3" t="s">
        <v>208</v>
      </c>
      <c r="D213" s="3" t="s">
        <v>805</v>
      </c>
      <c r="E213" s="3" t="s">
        <v>905</v>
      </c>
    </row>
    <row r="214" spans="1:5">
      <c r="A214" s="3">
        <v>1200055</v>
      </c>
      <c r="B214" s="3" t="s">
        <v>924</v>
      </c>
      <c r="C214" s="3" t="s">
        <v>333</v>
      </c>
      <c r="D214" s="3" t="s">
        <v>807</v>
      </c>
      <c r="E214" s="3" t="s">
        <v>905</v>
      </c>
    </row>
    <row r="215" spans="1:5">
      <c r="A215" s="3">
        <v>1200055</v>
      </c>
      <c r="B215" s="3" t="s">
        <v>924</v>
      </c>
      <c r="C215" s="3" t="s">
        <v>310</v>
      </c>
      <c r="D215" s="3" t="s">
        <v>811</v>
      </c>
      <c r="E215" s="3" t="s">
        <v>905</v>
      </c>
    </row>
    <row r="216" spans="1:5">
      <c r="A216" s="3">
        <v>1200055</v>
      </c>
      <c r="B216" s="3" t="s">
        <v>924</v>
      </c>
      <c r="C216" s="3" t="s">
        <v>808</v>
      </c>
      <c r="D216" s="3" t="s">
        <v>809</v>
      </c>
      <c r="E216" s="3" t="s">
        <v>905</v>
      </c>
    </row>
    <row r="217" spans="1:5">
      <c r="A217" s="3">
        <v>1200056</v>
      </c>
      <c r="B217" s="3" t="s">
        <v>925</v>
      </c>
      <c r="C217" s="3" t="s">
        <v>208</v>
      </c>
      <c r="D217" s="3" t="s">
        <v>805</v>
      </c>
      <c r="E217" s="3" t="s">
        <v>905</v>
      </c>
    </row>
    <row r="218" spans="1:5">
      <c r="A218" s="3">
        <v>1200056</v>
      </c>
      <c r="B218" s="3" t="s">
        <v>925</v>
      </c>
      <c r="C218" s="3" t="s">
        <v>333</v>
      </c>
      <c r="D218" s="3" t="s">
        <v>807</v>
      </c>
      <c r="E218" s="3" t="s">
        <v>905</v>
      </c>
    </row>
    <row r="219" spans="1:5">
      <c r="A219" s="3">
        <v>1200056</v>
      </c>
      <c r="B219" s="3" t="s">
        <v>925</v>
      </c>
      <c r="C219" s="3" t="s">
        <v>926</v>
      </c>
      <c r="D219" s="3" t="s">
        <v>927</v>
      </c>
      <c r="E219" s="3" t="s">
        <v>905</v>
      </c>
    </row>
    <row r="220" spans="1:5">
      <c r="A220" s="3">
        <v>1200056</v>
      </c>
      <c r="B220" s="3" t="s">
        <v>925</v>
      </c>
      <c r="C220" s="3" t="s">
        <v>916</v>
      </c>
      <c r="D220" s="3" t="s">
        <v>917</v>
      </c>
      <c r="E220" s="3" t="s">
        <v>905</v>
      </c>
    </row>
    <row r="221" spans="1:5">
      <c r="A221" s="3">
        <v>1200056</v>
      </c>
      <c r="B221" s="3" t="s">
        <v>925</v>
      </c>
      <c r="C221" s="3" t="s">
        <v>918</v>
      </c>
      <c r="D221" s="3" t="s">
        <v>919</v>
      </c>
      <c r="E221" s="3" t="s">
        <v>905</v>
      </c>
    </row>
    <row r="222" spans="1:5">
      <c r="A222" s="3">
        <v>1200056</v>
      </c>
      <c r="B222" s="3" t="s">
        <v>925</v>
      </c>
      <c r="C222" s="3" t="s">
        <v>920</v>
      </c>
      <c r="D222" s="3" t="s">
        <v>921</v>
      </c>
      <c r="E222" s="3" t="s">
        <v>905</v>
      </c>
    </row>
    <row r="223" spans="1:5">
      <c r="A223" s="3">
        <v>1200056</v>
      </c>
      <c r="B223" s="3" t="s">
        <v>925</v>
      </c>
      <c r="C223" s="3" t="s">
        <v>928</v>
      </c>
      <c r="D223" s="3" t="s">
        <v>929</v>
      </c>
      <c r="E223" s="3" t="s">
        <v>905</v>
      </c>
    </row>
    <row r="224" spans="1:5">
      <c r="A224" s="3">
        <v>1200056</v>
      </c>
      <c r="B224" s="3" t="s">
        <v>925</v>
      </c>
      <c r="C224" s="3" t="s">
        <v>930</v>
      </c>
      <c r="D224" s="3" t="s">
        <v>931</v>
      </c>
      <c r="E224" s="3" t="s">
        <v>905</v>
      </c>
    </row>
    <row r="225" spans="1:5">
      <c r="A225" s="3">
        <v>1200057</v>
      </c>
      <c r="B225" s="3" t="s">
        <v>932</v>
      </c>
      <c r="C225" s="3" t="s">
        <v>208</v>
      </c>
      <c r="D225" s="3" t="s">
        <v>805</v>
      </c>
      <c r="E225" s="3" t="s">
        <v>905</v>
      </c>
    </row>
    <row r="226" spans="1:5">
      <c r="A226" s="3">
        <v>1200057</v>
      </c>
      <c r="B226" s="3" t="s">
        <v>932</v>
      </c>
      <c r="C226" s="3" t="s">
        <v>333</v>
      </c>
      <c r="D226" s="3" t="s">
        <v>807</v>
      </c>
      <c r="E226" s="3" t="s">
        <v>905</v>
      </c>
    </row>
    <row r="227" spans="1:5">
      <c r="A227" s="3">
        <v>1200057</v>
      </c>
      <c r="B227" s="3" t="s">
        <v>932</v>
      </c>
      <c r="C227" s="3" t="s">
        <v>310</v>
      </c>
      <c r="D227" s="3" t="s">
        <v>811</v>
      </c>
      <c r="E227" s="3" t="s">
        <v>905</v>
      </c>
    </row>
    <row r="228" spans="1:5">
      <c r="A228" s="3">
        <v>1200057</v>
      </c>
      <c r="B228" s="3" t="s">
        <v>932</v>
      </c>
      <c r="C228" s="3" t="s">
        <v>808</v>
      </c>
      <c r="D228" s="3" t="s">
        <v>809</v>
      </c>
      <c r="E228" s="3" t="s">
        <v>905</v>
      </c>
    </row>
    <row r="229" spans="1:5">
      <c r="A229" s="3">
        <v>1200062</v>
      </c>
      <c r="B229" s="3" t="s">
        <v>933</v>
      </c>
      <c r="C229" s="3" t="s">
        <v>208</v>
      </c>
      <c r="D229" s="3" t="s">
        <v>805</v>
      </c>
      <c r="E229" s="3" t="s">
        <v>905</v>
      </c>
    </row>
    <row r="230" spans="1:5">
      <c r="A230" s="3">
        <v>1200062</v>
      </c>
      <c r="B230" s="3" t="s">
        <v>933</v>
      </c>
      <c r="C230" s="3" t="s">
        <v>333</v>
      </c>
      <c r="D230" s="3" t="s">
        <v>807</v>
      </c>
      <c r="E230" s="3" t="s">
        <v>905</v>
      </c>
    </row>
    <row r="231" spans="1:5">
      <c r="A231" s="3">
        <v>1200063</v>
      </c>
      <c r="B231" s="3" t="s">
        <v>934</v>
      </c>
      <c r="C231" s="3" t="s">
        <v>208</v>
      </c>
      <c r="D231" s="3" t="s">
        <v>805</v>
      </c>
      <c r="E231" s="3" t="s">
        <v>905</v>
      </c>
    </row>
    <row r="232" spans="1:5">
      <c r="A232" s="3">
        <v>1200063</v>
      </c>
      <c r="B232" s="3" t="s">
        <v>934</v>
      </c>
      <c r="C232" s="3" t="s">
        <v>333</v>
      </c>
      <c r="D232" s="3" t="s">
        <v>807</v>
      </c>
      <c r="E232" s="3" t="s">
        <v>905</v>
      </c>
    </row>
    <row r="233" spans="1:5">
      <c r="A233" s="3">
        <v>1200064</v>
      </c>
      <c r="B233" s="3" t="s">
        <v>935</v>
      </c>
      <c r="C233" s="3" t="s">
        <v>208</v>
      </c>
      <c r="D233" s="3" t="s">
        <v>805</v>
      </c>
      <c r="E233" s="3" t="s">
        <v>905</v>
      </c>
    </row>
    <row r="234" spans="1:5">
      <c r="A234" s="3">
        <v>1200064</v>
      </c>
      <c r="B234" s="3" t="s">
        <v>935</v>
      </c>
      <c r="C234" s="3" t="s">
        <v>333</v>
      </c>
      <c r="D234" s="3" t="s">
        <v>807</v>
      </c>
      <c r="E234" s="3" t="s">
        <v>905</v>
      </c>
    </row>
    <row r="235" spans="1:5">
      <c r="A235" s="3">
        <v>1200065</v>
      </c>
      <c r="B235" s="3" t="s">
        <v>936</v>
      </c>
      <c r="C235" s="3" t="s">
        <v>208</v>
      </c>
      <c r="D235" s="3" t="s">
        <v>805</v>
      </c>
      <c r="E235" s="3" t="s">
        <v>905</v>
      </c>
    </row>
    <row r="236" spans="1:5">
      <c r="A236" s="3">
        <v>1200065</v>
      </c>
      <c r="B236" s="3" t="s">
        <v>936</v>
      </c>
      <c r="C236" s="3" t="s">
        <v>333</v>
      </c>
      <c r="D236" s="3" t="s">
        <v>807</v>
      </c>
      <c r="E236" s="3" t="s">
        <v>905</v>
      </c>
    </row>
    <row r="237" spans="1:5">
      <c r="A237" s="3">
        <v>1200070</v>
      </c>
      <c r="B237" s="3" t="s">
        <v>937</v>
      </c>
      <c r="C237" s="3" t="s">
        <v>208</v>
      </c>
      <c r="D237" s="3" t="s">
        <v>805</v>
      </c>
      <c r="E237" s="3" t="s">
        <v>806</v>
      </c>
    </row>
    <row r="238" spans="1:5">
      <c r="A238" s="3">
        <v>1200070</v>
      </c>
      <c r="B238" s="3" t="s">
        <v>937</v>
      </c>
      <c r="C238" s="3" t="s">
        <v>333</v>
      </c>
      <c r="D238" s="3" t="s">
        <v>807</v>
      </c>
      <c r="E238" s="3" t="s">
        <v>806</v>
      </c>
    </row>
    <row r="239" spans="1:5">
      <c r="A239" s="3">
        <v>1200070</v>
      </c>
      <c r="B239" s="3" t="s">
        <v>937</v>
      </c>
      <c r="C239" s="3" t="s">
        <v>808</v>
      </c>
      <c r="D239" s="3" t="s">
        <v>809</v>
      </c>
      <c r="E239" s="3" t="s">
        <v>806</v>
      </c>
    </row>
    <row r="240" spans="1:5">
      <c r="A240" s="3">
        <v>1200088</v>
      </c>
      <c r="B240" s="3" t="s">
        <v>938</v>
      </c>
      <c r="C240" s="3" t="s">
        <v>208</v>
      </c>
      <c r="D240" s="3" t="s">
        <v>805</v>
      </c>
      <c r="E240" s="3" t="s">
        <v>806</v>
      </c>
    </row>
    <row r="241" spans="1:5">
      <c r="A241" s="3">
        <v>1200088</v>
      </c>
      <c r="B241" s="3" t="s">
        <v>938</v>
      </c>
      <c r="C241" s="3" t="s">
        <v>333</v>
      </c>
      <c r="D241" s="3" t="s">
        <v>807</v>
      </c>
      <c r="E241" s="3" t="s">
        <v>806</v>
      </c>
    </row>
    <row r="242" spans="1:5">
      <c r="A242" s="3">
        <v>1200088</v>
      </c>
      <c r="B242" s="3" t="s">
        <v>938</v>
      </c>
      <c r="C242" s="3" t="s">
        <v>808</v>
      </c>
      <c r="D242" s="3" t="s">
        <v>809</v>
      </c>
      <c r="E242" s="3" t="s">
        <v>806</v>
      </c>
    </row>
    <row r="243" spans="1:5">
      <c r="A243" s="3">
        <v>1300011</v>
      </c>
      <c r="B243" s="3" t="s">
        <v>939</v>
      </c>
      <c r="C243" s="3" t="s">
        <v>208</v>
      </c>
      <c r="D243" s="3" t="s">
        <v>805</v>
      </c>
      <c r="E243" s="3" t="s">
        <v>806</v>
      </c>
    </row>
    <row r="244" spans="1:5">
      <c r="A244" s="3">
        <v>1300011</v>
      </c>
      <c r="B244" s="3" t="s">
        <v>939</v>
      </c>
      <c r="C244" s="3" t="s">
        <v>333</v>
      </c>
      <c r="D244" s="3" t="s">
        <v>807</v>
      </c>
      <c r="E244" s="3" t="s">
        <v>806</v>
      </c>
    </row>
    <row r="245" spans="1:5">
      <c r="A245" s="3">
        <v>1300011</v>
      </c>
      <c r="B245" s="3" t="s">
        <v>939</v>
      </c>
      <c r="C245" s="3" t="s">
        <v>808</v>
      </c>
      <c r="D245" s="3" t="s">
        <v>809</v>
      </c>
      <c r="E245" s="3" t="s">
        <v>806</v>
      </c>
    </row>
    <row r="246" spans="1:5">
      <c r="A246" s="3">
        <v>1300029</v>
      </c>
      <c r="B246" s="3" t="s">
        <v>940</v>
      </c>
      <c r="C246" s="3" t="s">
        <v>208</v>
      </c>
      <c r="D246" s="3" t="s">
        <v>805</v>
      </c>
      <c r="E246" s="3" t="s">
        <v>905</v>
      </c>
    </row>
    <row r="247" spans="1:5">
      <c r="A247" s="3">
        <v>1300029</v>
      </c>
      <c r="B247" s="3" t="s">
        <v>940</v>
      </c>
      <c r="C247" s="3" t="s">
        <v>333</v>
      </c>
      <c r="D247" s="3" t="s">
        <v>807</v>
      </c>
      <c r="E247" s="3" t="s">
        <v>905</v>
      </c>
    </row>
    <row r="248" spans="1:5">
      <c r="A248" s="3">
        <v>1300037</v>
      </c>
      <c r="B248" s="3" t="s">
        <v>941</v>
      </c>
      <c r="C248" s="3" t="s">
        <v>208</v>
      </c>
      <c r="D248" s="3" t="s">
        <v>805</v>
      </c>
      <c r="E248" s="3" t="s">
        <v>806</v>
      </c>
    </row>
    <row r="249" spans="1:5">
      <c r="A249" s="3">
        <v>1300037</v>
      </c>
      <c r="B249" s="3" t="s">
        <v>941</v>
      </c>
      <c r="C249" s="3" t="s">
        <v>333</v>
      </c>
      <c r="D249" s="3" t="s">
        <v>807</v>
      </c>
      <c r="E249" s="3" t="s">
        <v>806</v>
      </c>
    </row>
    <row r="250" spans="1:5">
      <c r="A250" s="3">
        <v>1300037</v>
      </c>
      <c r="B250" s="3" t="s">
        <v>941</v>
      </c>
      <c r="C250" s="3" t="s">
        <v>259</v>
      </c>
      <c r="D250" s="3" t="s">
        <v>942</v>
      </c>
      <c r="E250" s="3" t="s">
        <v>806</v>
      </c>
    </row>
    <row r="251" spans="1:5">
      <c r="A251" s="3">
        <v>1300037</v>
      </c>
      <c r="B251" s="3" t="s">
        <v>941</v>
      </c>
      <c r="C251" s="3" t="s">
        <v>808</v>
      </c>
      <c r="D251" s="3" t="s">
        <v>809</v>
      </c>
      <c r="E251" s="3" t="s">
        <v>806</v>
      </c>
    </row>
    <row r="252" spans="1:5">
      <c r="A252" s="3">
        <v>1300037</v>
      </c>
      <c r="B252" s="3" t="s">
        <v>941</v>
      </c>
      <c r="C252" s="3" t="s">
        <v>913</v>
      </c>
      <c r="D252" s="3" t="s">
        <v>914</v>
      </c>
      <c r="E252" s="3" t="s">
        <v>820</v>
      </c>
    </row>
    <row r="253" spans="1:5">
      <c r="A253" s="3">
        <v>1300038</v>
      </c>
      <c r="B253" s="3" t="s">
        <v>943</v>
      </c>
      <c r="C253" s="3" t="s">
        <v>208</v>
      </c>
      <c r="D253" s="3" t="s">
        <v>805</v>
      </c>
      <c r="E253" s="3" t="s">
        <v>905</v>
      </c>
    </row>
    <row r="254" spans="1:5">
      <c r="A254" s="3">
        <v>1300038</v>
      </c>
      <c r="B254" s="3" t="s">
        <v>943</v>
      </c>
      <c r="C254" s="3" t="s">
        <v>333</v>
      </c>
      <c r="D254" s="3" t="s">
        <v>807</v>
      </c>
      <c r="E254" s="3" t="s">
        <v>905</v>
      </c>
    </row>
    <row r="255" spans="1:5">
      <c r="A255" s="3">
        <v>1300039</v>
      </c>
      <c r="B255" s="3" t="s">
        <v>944</v>
      </c>
      <c r="C255" s="3" t="s">
        <v>208</v>
      </c>
      <c r="D255" s="3" t="s">
        <v>805</v>
      </c>
      <c r="E255" s="3" t="s">
        <v>905</v>
      </c>
    </row>
    <row r="256" spans="1:5">
      <c r="A256" s="3">
        <v>1300039</v>
      </c>
      <c r="B256" s="3" t="s">
        <v>944</v>
      </c>
      <c r="C256" s="3" t="s">
        <v>333</v>
      </c>
      <c r="D256" s="3" t="s">
        <v>807</v>
      </c>
      <c r="E256" s="3" t="s">
        <v>905</v>
      </c>
    </row>
    <row r="257" spans="1:5">
      <c r="A257" s="3">
        <v>1300040</v>
      </c>
      <c r="B257" s="3" t="s">
        <v>945</v>
      </c>
      <c r="C257" s="3" t="s">
        <v>208</v>
      </c>
      <c r="D257" s="3" t="s">
        <v>805</v>
      </c>
      <c r="E257" s="3" t="s">
        <v>905</v>
      </c>
    </row>
    <row r="258" spans="1:5">
      <c r="A258" s="3">
        <v>1300040</v>
      </c>
      <c r="B258" s="3" t="s">
        <v>945</v>
      </c>
      <c r="C258" s="3" t="s">
        <v>333</v>
      </c>
      <c r="D258" s="3" t="s">
        <v>807</v>
      </c>
      <c r="E258" s="3" t="s">
        <v>905</v>
      </c>
    </row>
    <row r="259" spans="1:5">
      <c r="A259" s="3">
        <v>1300040</v>
      </c>
      <c r="B259" s="3" t="s">
        <v>945</v>
      </c>
      <c r="C259" s="3" t="s">
        <v>310</v>
      </c>
      <c r="D259" s="3" t="s">
        <v>811</v>
      </c>
      <c r="E259" s="3" t="s">
        <v>905</v>
      </c>
    </row>
    <row r="260" spans="1:5">
      <c r="A260" s="3">
        <v>1300040</v>
      </c>
      <c r="B260" s="3" t="s">
        <v>945</v>
      </c>
      <c r="C260" s="3" t="s">
        <v>808</v>
      </c>
      <c r="D260" s="3" t="s">
        <v>809</v>
      </c>
      <c r="E260" s="3" t="s">
        <v>905</v>
      </c>
    </row>
    <row r="261" spans="1:5">
      <c r="A261" s="3">
        <v>1300041</v>
      </c>
      <c r="B261" s="3" t="s">
        <v>946</v>
      </c>
      <c r="C261" s="3" t="s">
        <v>208</v>
      </c>
      <c r="D261" s="3" t="s">
        <v>805</v>
      </c>
      <c r="E261" s="3" t="s">
        <v>905</v>
      </c>
    </row>
    <row r="262" spans="1:5">
      <c r="A262" s="3">
        <v>1300041</v>
      </c>
      <c r="B262" s="3" t="s">
        <v>946</v>
      </c>
      <c r="C262" s="3" t="s">
        <v>333</v>
      </c>
      <c r="D262" s="3" t="s">
        <v>807</v>
      </c>
      <c r="E262" s="3" t="s">
        <v>905</v>
      </c>
    </row>
    <row r="263" spans="1:5">
      <c r="A263" s="3">
        <v>1300041</v>
      </c>
      <c r="B263" s="3" t="s">
        <v>946</v>
      </c>
      <c r="C263" s="3" t="s">
        <v>310</v>
      </c>
      <c r="D263" s="3" t="s">
        <v>811</v>
      </c>
      <c r="E263" s="3" t="s">
        <v>905</v>
      </c>
    </row>
    <row r="264" spans="1:5">
      <c r="A264" s="3">
        <v>1300041</v>
      </c>
      <c r="B264" s="3" t="s">
        <v>946</v>
      </c>
      <c r="C264" s="3" t="s">
        <v>808</v>
      </c>
      <c r="D264" s="3" t="s">
        <v>809</v>
      </c>
      <c r="E264" s="3" t="s">
        <v>905</v>
      </c>
    </row>
    <row r="265" spans="1:5">
      <c r="A265" s="3">
        <v>1300042</v>
      </c>
      <c r="B265" s="3" t="s">
        <v>947</v>
      </c>
      <c r="C265" s="3" t="s">
        <v>208</v>
      </c>
      <c r="D265" s="3" t="s">
        <v>805</v>
      </c>
      <c r="E265" s="3" t="s">
        <v>905</v>
      </c>
    </row>
    <row r="266" spans="1:5">
      <c r="A266" s="3">
        <v>1300042</v>
      </c>
      <c r="B266" s="3" t="s">
        <v>947</v>
      </c>
      <c r="C266" s="3" t="s">
        <v>333</v>
      </c>
      <c r="D266" s="3" t="s">
        <v>807</v>
      </c>
      <c r="E266" s="3" t="s">
        <v>905</v>
      </c>
    </row>
    <row r="267" spans="1:5">
      <c r="A267" s="3">
        <v>1300042</v>
      </c>
      <c r="B267" s="3" t="s">
        <v>947</v>
      </c>
      <c r="C267" s="3" t="s">
        <v>310</v>
      </c>
      <c r="D267" s="3" t="s">
        <v>811</v>
      </c>
      <c r="E267" s="3" t="s">
        <v>905</v>
      </c>
    </row>
    <row r="268" spans="1:5">
      <c r="A268" s="3">
        <v>1300042</v>
      </c>
      <c r="B268" s="3" t="s">
        <v>947</v>
      </c>
      <c r="C268" s="3" t="s">
        <v>808</v>
      </c>
      <c r="D268" s="3" t="s">
        <v>809</v>
      </c>
      <c r="E268" s="3" t="s">
        <v>905</v>
      </c>
    </row>
    <row r="269" spans="1:5">
      <c r="A269" s="3">
        <v>1300043</v>
      </c>
      <c r="B269" s="3" t="s">
        <v>948</v>
      </c>
      <c r="C269" s="3" t="s">
        <v>208</v>
      </c>
      <c r="D269" s="3" t="s">
        <v>805</v>
      </c>
      <c r="E269" s="3" t="s">
        <v>905</v>
      </c>
    </row>
    <row r="270" spans="1:5">
      <c r="A270" s="3">
        <v>1300043</v>
      </c>
      <c r="B270" s="3" t="s">
        <v>948</v>
      </c>
      <c r="C270" s="3" t="s">
        <v>333</v>
      </c>
      <c r="D270" s="3" t="s">
        <v>807</v>
      </c>
      <c r="E270" s="3" t="s">
        <v>905</v>
      </c>
    </row>
    <row r="271" spans="1:5">
      <c r="A271" s="3">
        <v>1300043</v>
      </c>
      <c r="B271" s="3" t="s">
        <v>948</v>
      </c>
      <c r="C271" s="3" t="s">
        <v>310</v>
      </c>
      <c r="D271" s="3" t="s">
        <v>811</v>
      </c>
      <c r="E271" s="3" t="s">
        <v>905</v>
      </c>
    </row>
    <row r="272" spans="1:5">
      <c r="A272" s="3">
        <v>1300043</v>
      </c>
      <c r="B272" s="3" t="s">
        <v>948</v>
      </c>
      <c r="C272" s="3" t="s">
        <v>808</v>
      </c>
      <c r="D272" s="3" t="s">
        <v>809</v>
      </c>
      <c r="E272" s="3" t="s">
        <v>905</v>
      </c>
    </row>
    <row r="273" spans="1:5">
      <c r="A273" s="3">
        <v>1300044</v>
      </c>
      <c r="B273" s="3" t="s">
        <v>949</v>
      </c>
      <c r="C273" s="3" t="s">
        <v>208</v>
      </c>
      <c r="D273" s="3" t="s">
        <v>805</v>
      </c>
      <c r="E273" s="3" t="s">
        <v>905</v>
      </c>
    </row>
    <row r="274" spans="1:5">
      <c r="A274" s="3">
        <v>1300045</v>
      </c>
      <c r="B274" s="3" t="s">
        <v>950</v>
      </c>
      <c r="C274" s="3" t="s">
        <v>208</v>
      </c>
      <c r="D274" s="3" t="s">
        <v>805</v>
      </c>
      <c r="E274" s="3" t="s">
        <v>806</v>
      </c>
    </row>
    <row r="275" spans="1:5">
      <c r="A275" s="3">
        <v>1300045</v>
      </c>
      <c r="B275" s="3" t="s">
        <v>950</v>
      </c>
      <c r="C275" s="3" t="s">
        <v>333</v>
      </c>
      <c r="D275" s="3" t="s">
        <v>807</v>
      </c>
      <c r="E275" s="3" t="s">
        <v>806</v>
      </c>
    </row>
    <row r="276" spans="1:5">
      <c r="A276" s="3">
        <v>1300045</v>
      </c>
      <c r="B276" s="3" t="s">
        <v>950</v>
      </c>
      <c r="C276" s="3" t="s">
        <v>808</v>
      </c>
      <c r="D276" s="3" t="s">
        <v>809</v>
      </c>
      <c r="E276" s="3" t="s">
        <v>806</v>
      </c>
    </row>
    <row r="277" spans="1:5" ht="25.5">
      <c r="A277" s="3">
        <v>1300046</v>
      </c>
      <c r="B277" s="147" t="s">
        <v>951</v>
      </c>
      <c r="C277" s="3" t="s">
        <v>208</v>
      </c>
      <c r="D277" s="3" t="s">
        <v>805</v>
      </c>
      <c r="E277" s="3" t="s">
        <v>905</v>
      </c>
    </row>
    <row r="278" spans="1:5">
      <c r="A278" s="3">
        <v>1300047</v>
      </c>
      <c r="B278" s="3" t="s">
        <v>952</v>
      </c>
      <c r="C278" s="3" t="s">
        <v>208</v>
      </c>
      <c r="D278" s="3" t="s">
        <v>805</v>
      </c>
      <c r="E278" s="3" t="s">
        <v>905</v>
      </c>
    </row>
    <row r="279" spans="1:5">
      <c r="A279" s="3">
        <v>1300052</v>
      </c>
      <c r="B279" s="3" t="s">
        <v>953</v>
      </c>
      <c r="C279" s="3" t="s">
        <v>208</v>
      </c>
      <c r="D279" s="3" t="s">
        <v>805</v>
      </c>
      <c r="E279" s="3" t="s">
        <v>806</v>
      </c>
    </row>
    <row r="280" spans="1:5">
      <c r="A280" s="3">
        <v>1300052</v>
      </c>
      <c r="B280" s="3" t="s">
        <v>953</v>
      </c>
      <c r="C280" s="3" t="s">
        <v>333</v>
      </c>
      <c r="D280" s="3" t="s">
        <v>807</v>
      </c>
      <c r="E280" s="3" t="s">
        <v>806</v>
      </c>
    </row>
    <row r="281" spans="1:5">
      <c r="A281" s="3">
        <v>1300052</v>
      </c>
      <c r="B281" s="3" t="s">
        <v>954</v>
      </c>
      <c r="C281" s="3" t="s">
        <v>808</v>
      </c>
      <c r="D281" s="3" t="s">
        <v>809</v>
      </c>
      <c r="E281" s="3" t="s">
        <v>806</v>
      </c>
    </row>
    <row r="282" spans="1:5">
      <c r="A282" s="3">
        <v>1300060</v>
      </c>
      <c r="B282" s="3" t="s">
        <v>955</v>
      </c>
      <c r="C282" s="3" t="s">
        <v>208</v>
      </c>
      <c r="D282" s="3" t="s">
        <v>805</v>
      </c>
      <c r="E282" s="3" t="s">
        <v>806</v>
      </c>
    </row>
    <row r="283" spans="1:5">
      <c r="A283" s="3">
        <v>1300060</v>
      </c>
      <c r="B283" s="3" t="s">
        <v>955</v>
      </c>
      <c r="C283" s="3" t="s">
        <v>333</v>
      </c>
      <c r="D283" s="3" t="s">
        <v>807</v>
      </c>
      <c r="E283" s="3" t="s">
        <v>806</v>
      </c>
    </row>
    <row r="284" spans="1:5">
      <c r="A284" s="3">
        <v>1300060</v>
      </c>
      <c r="B284" s="3" t="s">
        <v>955</v>
      </c>
      <c r="C284" s="3" t="s">
        <v>808</v>
      </c>
      <c r="D284" s="3" t="s">
        <v>809</v>
      </c>
      <c r="E284" s="3" t="s">
        <v>806</v>
      </c>
    </row>
    <row r="285" spans="1:5">
      <c r="A285" s="3">
        <v>1300078</v>
      </c>
      <c r="B285" s="3" t="s">
        <v>956</v>
      </c>
      <c r="C285" s="3" t="s">
        <v>208</v>
      </c>
      <c r="D285" s="3" t="s">
        <v>805</v>
      </c>
      <c r="E285" s="3" t="s">
        <v>806</v>
      </c>
    </row>
    <row r="286" spans="1:5">
      <c r="A286" s="3">
        <v>1300078</v>
      </c>
      <c r="B286" s="3" t="s">
        <v>956</v>
      </c>
      <c r="C286" s="3" t="s">
        <v>333</v>
      </c>
      <c r="D286" s="3" t="s">
        <v>807</v>
      </c>
      <c r="E286" s="3" t="s">
        <v>806</v>
      </c>
    </row>
    <row r="287" spans="1:5">
      <c r="A287" s="3">
        <v>1300078</v>
      </c>
      <c r="B287" s="3" t="s">
        <v>956</v>
      </c>
      <c r="C287" s="3" t="s">
        <v>808</v>
      </c>
      <c r="D287" s="3" t="s">
        <v>809</v>
      </c>
      <c r="E287" s="3" t="s">
        <v>806</v>
      </c>
    </row>
    <row r="288" spans="1:5">
      <c r="A288" s="3">
        <v>1300086</v>
      </c>
      <c r="B288" s="3" t="s">
        <v>957</v>
      </c>
      <c r="C288" s="3" t="s">
        <v>208</v>
      </c>
      <c r="D288" s="3" t="s">
        <v>805</v>
      </c>
      <c r="E288" s="3" t="s">
        <v>806</v>
      </c>
    </row>
    <row r="289" spans="1:5">
      <c r="A289" s="3">
        <v>1300086</v>
      </c>
      <c r="B289" s="3" t="s">
        <v>957</v>
      </c>
      <c r="C289" s="3" t="s">
        <v>333</v>
      </c>
      <c r="D289" s="3" t="s">
        <v>807</v>
      </c>
      <c r="E289" s="3" t="s">
        <v>806</v>
      </c>
    </row>
    <row r="290" spans="1:5">
      <c r="A290" s="3">
        <v>1300086</v>
      </c>
      <c r="B290" s="3" t="s">
        <v>957</v>
      </c>
      <c r="C290" s="3" t="s">
        <v>808</v>
      </c>
      <c r="D290" s="3" t="s">
        <v>809</v>
      </c>
      <c r="E290" s="3" t="s">
        <v>806</v>
      </c>
    </row>
    <row r="291" spans="1:5">
      <c r="A291" s="3">
        <v>1300094</v>
      </c>
      <c r="B291" s="3" t="s">
        <v>958</v>
      </c>
      <c r="C291" s="3" t="s">
        <v>208</v>
      </c>
      <c r="D291" s="3" t="s">
        <v>805</v>
      </c>
      <c r="E291" s="3" t="s">
        <v>806</v>
      </c>
    </row>
    <row r="292" spans="1:5">
      <c r="A292" s="3">
        <v>1300094</v>
      </c>
      <c r="B292" s="3" t="s">
        <v>958</v>
      </c>
      <c r="C292" s="3" t="s">
        <v>333</v>
      </c>
      <c r="D292" s="3" t="s">
        <v>807</v>
      </c>
      <c r="E292" s="3" t="s">
        <v>806</v>
      </c>
    </row>
    <row r="293" spans="1:5">
      <c r="A293" s="3">
        <v>1300094</v>
      </c>
      <c r="B293" s="3" t="s">
        <v>958</v>
      </c>
      <c r="C293" s="3" t="s">
        <v>808</v>
      </c>
      <c r="D293" s="3" t="s">
        <v>809</v>
      </c>
      <c r="E293" s="3" t="s">
        <v>806</v>
      </c>
    </row>
    <row r="294" spans="1:5" ht="25.5">
      <c r="A294" s="3">
        <v>1300102</v>
      </c>
      <c r="B294" s="147" t="s">
        <v>959</v>
      </c>
      <c r="C294" s="3" t="s">
        <v>208</v>
      </c>
      <c r="D294" s="3" t="s">
        <v>805</v>
      </c>
      <c r="E294" s="3" t="s">
        <v>806</v>
      </c>
    </row>
    <row r="295" spans="1:5" ht="25.5">
      <c r="A295" s="3">
        <v>1300102</v>
      </c>
      <c r="B295" s="147" t="s">
        <v>959</v>
      </c>
      <c r="C295" s="3" t="s">
        <v>333</v>
      </c>
      <c r="D295" s="3" t="s">
        <v>807</v>
      </c>
      <c r="E295" s="3" t="s">
        <v>806</v>
      </c>
    </row>
    <row r="296" spans="1:5" ht="25.5">
      <c r="A296" s="3">
        <v>1300102</v>
      </c>
      <c r="B296" s="147" t="s">
        <v>959</v>
      </c>
      <c r="C296" s="3" t="s">
        <v>808</v>
      </c>
      <c r="D296" s="3" t="s">
        <v>809</v>
      </c>
      <c r="E296" s="3" t="s">
        <v>806</v>
      </c>
    </row>
    <row r="297" spans="1:5" ht="25.5">
      <c r="A297" s="3">
        <v>1300110</v>
      </c>
      <c r="B297" s="147" t="s">
        <v>960</v>
      </c>
      <c r="C297" s="3" t="s">
        <v>208</v>
      </c>
      <c r="D297" s="3" t="s">
        <v>805</v>
      </c>
      <c r="E297" s="3" t="s">
        <v>806</v>
      </c>
    </row>
    <row r="298" spans="1:5" ht="25.5">
      <c r="A298" s="3">
        <v>1300110</v>
      </c>
      <c r="B298" s="147" t="s">
        <v>960</v>
      </c>
      <c r="C298" s="3" t="s">
        <v>333</v>
      </c>
      <c r="D298" s="3" t="s">
        <v>807</v>
      </c>
      <c r="E298" s="3" t="s">
        <v>806</v>
      </c>
    </row>
    <row r="299" spans="1:5" ht="25.5">
      <c r="A299" s="3">
        <v>1300110</v>
      </c>
      <c r="B299" s="147" t="s">
        <v>960</v>
      </c>
      <c r="C299" s="3" t="s">
        <v>808</v>
      </c>
      <c r="D299" s="3" t="s">
        <v>809</v>
      </c>
      <c r="E299" s="3" t="s">
        <v>806</v>
      </c>
    </row>
    <row r="300" spans="1:5">
      <c r="A300" s="3">
        <v>1300129</v>
      </c>
      <c r="B300" s="3" t="s">
        <v>961</v>
      </c>
      <c r="C300" s="3" t="s">
        <v>208</v>
      </c>
      <c r="D300" s="3" t="s">
        <v>805</v>
      </c>
      <c r="E300" s="3" t="s">
        <v>905</v>
      </c>
    </row>
    <row r="301" spans="1:5">
      <c r="A301" s="3">
        <v>1300129</v>
      </c>
      <c r="B301" s="3" t="s">
        <v>961</v>
      </c>
      <c r="C301" s="3" t="s">
        <v>333</v>
      </c>
      <c r="D301" s="3" t="s">
        <v>807</v>
      </c>
      <c r="E301" s="3" t="s">
        <v>905</v>
      </c>
    </row>
    <row r="302" spans="1:5">
      <c r="A302" s="3">
        <v>1300130</v>
      </c>
      <c r="B302" s="3" t="s">
        <v>962</v>
      </c>
      <c r="C302" s="3" t="s">
        <v>208</v>
      </c>
      <c r="D302" s="3" t="s">
        <v>805</v>
      </c>
      <c r="E302" s="3" t="s">
        <v>905</v>
      </c>
    </row>
    <row r="303" spans="1:5">
      <c r="A303" s="3">
        <v>1300130</v>
      </c>
      <c r="B303" s="3" t="s">
        <v>962</v>
      </c>
      <c r="C303" s="3" t="s">
        <v>333</v>
      </c>
      <c r="D303" s="3" t="s">
        <v>807</v>
      </c>
      <c r="E303" s="3" t="s">
        <v>905</v>
      </c>
    </row>
    <row r="304" spans="1:5" ht="25.5">
      <c r="A304" s="3">
        <v>1300136</v>
      </c>
      <c r="B304" s="147" t="s">
        <v>963</v>
      </c>
      <c r="C304" s="3" t="s">
        <v>208</v>
      </c>
      <c r="D304" s="3" t="s">
        <v>805</v>
      </c>
      <c r="E304" s="3" t="s">
        <v>806</v>
      </c>
    </row>
    <row r="305" spans="1:5" ht="25.5">
      <c r="A305" s="3">
        <v>1300136</v>
      </c>
      <c r="B305" s="147" t="s">
        <v>963</v>
      </c>
      <c r="C305" s="3" t="s">
        <v>333</v>
      </c>
      <c r="D305" s="3" t="s">
        <v>807</v>
      </c>
      <c r="E305" s="3" t="s">
        <v>806</v>
      </c>
    </row>
    <row r="306" spans="1:5" ht="25.5">
      <c r="A306" s="3">
        <v>1300136</v>
      </c>
      <c r="B306" s="147" t="s">
        <v>963</v>
      </c>
      <c r="C306" s="3" t="s">
        <v>808</v>
      </c>
      <c r="D306" s="3" t="s">
        <v>809</v>
      </c>
      <c r="E306" s="3" t="s">
        <v>806</v>
      </c>
    </row>
    <row r="307" spans="1:5" ht="25.5">
      <c r="A307" s="3">
        <v>1300136</v>
      </c>
      <c r="B307" s="147" t="s">
        <v>963</v>
      </c>
      <c r="C307" s="3" t="s">
        <v>269</v>
      </c>
      <c r="D307" s="3" t="s">
        <v>878</v>
      </c>
      <c r="E307" s="3" t="s">
        <v>879</v>
      </c>
    </row>
    <row r="308" spans="1:5">
      <c r="A308" s="3">
        <v>1300151</v>
      </c>
      <c r="B308" s="3" t="s">
        <v>964</v>
      </c>
      <c r="C308" s="3" t="s">
        <v>208</v>
      </c>
      <c r="D308" s="3" t="s">
        <v>805</v>
      </c>
      <c r="E308" s="3" t="s">
        <v>806</v>
      </c>
    </row>
    <row r="309" spans="1:5">
      <c r="A309" s="3">
        <v>1300151</v>
      </c>
      <c r="B309" s="3" t="s">
        <v>964</v>
      </c>
      <c r="C309" s="3" t="s">
        <v>333</v>
      </c>
      <c r="D309" s="3" t="s">
        <v>807</v>
      </c>
      <c r="E309" s="3" t="s">
        <v>806</v>
      </c>
    </row>
    <row r="310" spans="1:5">
      <c r="A310" s="3">
        <v>1300151</v>
      </c>
      <c r="B310" s="3" t="s">
        <v>964</v>
      </c>
      <c r="C310" s="3" t="s">
        <v>489</v>
      </c>
      <c r="D310" s="3" t="s">
        <v>899</v>
      </c>
      <c r="E310" s="3" t="s">
        <v>806</v>
      </c>
    </row>
    <row r="311" spans="1:5">
      <c r="A311" s="3">
        <v>1300151</v>
      </c>
      <c r="B311" s="3" t="s">
        <v>964</v>
      </c>
      <c r="C311" s="3" t="s">
        <v>808</v>
      </c>
      <c r="D311" s="3" t="s">
        <v>809</v>
      </c>
      <c r="E311" s="3" t="s">
        <v>806</v>
      </c>
    </row>
    <row r="312" spans="1:5">
      <c r="A312" s="3">
        <v>1300169</v>
      </c>
      <c r="B312" s="3" t="s">
        <v>965</v>
      </c>
      <c r="C312" s="3" t="s">
        <v>208</v>
      </c>
      <c r="D312" s="3" t="s">
        <v>805</v>
      </c>
      <c r="E312" s="3" t="s">
        <v>806</v>
      </c>
    </row>
    <row r="313" spans="1:5">
      <c r="A313" s="3">
        <v>1300169</v>
      </c>
      <c r="B313" s="3" t="s">
        <v>965</v>
      </c>
      <c r="C313" s="3" t="s">
        <v>333</v>
      </c>
      <c r="D313" s="3" t="s">
        <v>807</v>
      </c>
      <c r="E313" s="3" t="s">
        <v>806</v>
      </c>
    </row>
    <row r="314" spans="1:5">
      <c r="A314" s="3">
        <v>1300169</v>
      </c>
      <c r="B314" s="3" t="s">
        <v>965</v>
      </c>
      <c r="C314" s="3" t="s">
        <v>267</v>
      </c>
      <c r="D314" s="3" t="s">
        <v>966</v>
      </c>
      <c r="E314" s="3" t="s">
        <v>806</v>
      </c>
    </row>
    <row r="315" spans="1:5">
      <c r="A315" s="3">
        <v>1300169</v>
      </c>
      <c r="B315" s="3" t="s">
        <v>965</v>
      </c>
      <c r="C315" s="3" t="s">
        <v>808</v>
      </c>
      <c r="D315" s="3" t="s">
        <v>809</v>
      </c>
      <c r="E315" s="3" t="s">
        <v>806</v>
      </c>
    </row>
    <row r="316" spans="1:5">
      <c r="A316" s="3">
        <v>1300177</v>
      </c>
      <c r="B316" s="3" t="s">
        <v>967</v>
      </c>
      <c r="C316" s="3" t="s">
        <v>208</v>
      </c>
      <c r="D316" s="3" t="s">
        <v>805</v>
      </c>
      <c r="E316" s="3" t="s">
        <v>806</v>
      </c>
    </row>
    <row r="317" spans="1:5">
      <c r="A317" s="3">
        <v>1300177</v>
      </c>
      <c r="B317" s="3" t="s">
        <v>967</v>
      </c>
      <c r="C317" s="3" t="s">
        <v>333</v>
      </c>
      <c r="D317" s="3" t="s">
        <v>807</v>
      </c>
      <c r="E317" s="3" t="s">
        <v>806</v>
      </c>
    </row>
    <row r="318" spans="1:5">
      <c r="A318" s="3">
        <v>1300177</v>
      </c>
      <c r="B318" s="3" t="s">
        <v>967</v>
      </c>
      <c r="C318" s="3" t="s">
        <v>310</v>
      </c>
      <c r="D318" s="3" t="s">
        <v>811</v>
      </c>
      <c r="E318" s="3" t="s">
        <v>806</v>
      </c>
    </row>
    <row r="319" spans="1:5">
      <c r="A319" s="3">
        <v>1300177</v>
      </c>
      <c r="B319" s="3" t="s">
        <v>967</v>
      </c>
      <c r="C319" s="3" t="s">
        <v>808</v>
      </c>
      <c r="D319" s="3" t="s">
        <v>809</v>
      </c>
      <c r="E319" s="3" t="s">
        <v>806</v>
      </c>
    </row>
    <row r="320" spans="1:5">
      <c r="A320" s="3">
        <v>1300185</v>
      </c>
      <c r="B320" s="3" t="s">
        <v>968</v>
      </c>
      <c r="C320" s="3" t="s">
        <v>208</v>
      </c>
      <c r="D320" s="3" t="s">
        <v>805</v>
      </c>
      <c r="E320" s="3" t="s">
        <v>806</v>
      </c>
    </row>
    <row r="321" spans="1:5">
      <c r="A321" s="3">
        <v>1300185</v>
      </c>
      <c r="B321" s="3" t="s">
        <v>968</v>
      </c>
      <c r="C321" s="3" t="s">
        <v>333</v>
      </c>
      <c r="D321" s="3" t="s">
        <v>807</v>
      </c>
      <c r="E321" s="3" t="s">
        <v>806</v>
      </c>
    </row>
    <row r="322" spans="1:5">
      <c r="A322" s="3">
        <v>1300185</v>
      </c>
      <c r="B322" s="3" t="s">
        <v>968</v>
      </c>
      <c r="C322" s="3" t="s">
        <v>808</v>
      </c>
      <c r="D322" s="3" t="s">
        <v>809</v>
      </c>
      <c r="E322" s="3" t="s">
        <v>806</v>
      </c>
    </row>
    <row r="323" spans="1:5">
      <c r="A323" s="3">
        <v>1400019</v>
      </c>
      <c r="B323" s="3" t="s">
        <v>969</v>
      </c>
      <c r="C323" s="3" t="s">
        <v>208</v>
      </c>
      <c r="D323" s="3" t="s">
        <v>805</v>
      </c>
      <c r="E323" s="3" t="s">
        <v>806</v>
      </c>
    </row>
    <row r="324" spans="1:5">
      <c r="A324" s="3">
        <v>1400019</v>
      </c>
      <c r="B324" s="3" t="s">
        <v>969</v>
      </c>
      <c r="C324" s="3" t="s">
        <v>333</v>
      </c>
      <c r="D324" s="3" t="s">
        <v>807</v>
      </c>
      <c r="E324" s="3" t="s">
        <v>806</v>
      </c>
    </row>
    <row r="325" spans="1:5">
      <c r="A325" s="3">
        <v>1400019</v>
      </c>
      <c r="B325" s="3" t="s">
        <v>969</v>
      </c>
      <c r="C325" s="3" t="s">
        <v>310</v>
      </c>
      <c r="D325" s="3" t="s">
        <v>811</v>
      </c>
      <c r="E325" s="3" t="s">
        <v>806</v>
      </c>
    </row>
    <row r="326" spans="1:5">
      <c r="A326" s="3">
        <v>1400019</v>
      </c>
      <c r="B326" s="3" t="s">
        <v>969</v>
      </c>
      <c r="C326" s="3" t="s">
        <v>489</v>
      </c>
      <c r="D326" s="3" t="s">
        <v>899</v>
      </c>
      <c r="E326" s="3" t="s">
        <v>806</v>
      </c>
    </row>
    <row r="327" spans="1:5">
      <c r="A327" s="3">
        <v>1400019</v>
      </c>
      <c r="B327" s="3" t="s">
        <v>969</v>
      </c>
      <c r="C327" s="3" t="s">
        <v>808</v>
      </c>
      <c r="D327" s="3" t="s">
        <v>809</v>
      </c>
      <c r="E327" s="3" t="s">
        <v>806</v>
      </c>
    </row>
    <row r="328" spans="1:5">
      <c r="A328" s="3">
        <v>1500016</v>
      </c>
      <c r="B328" s="3" t="s">
        <v>970</v>
      </c>
      <c r="C328" s="3" t="s">
        <v>208</v>
      </c>
      <c r="D328" s="3" t="s">
        <v>805</v>
      </c>
      <c r="E328" s="3" t="s">
        <v>806</v>
      </c>
    </row>
    <row r="329" spans="1:5">
      <c r="A329" s="3">
        <v>1500016</v>
      </c>
      <c r="B329" s="148" t="s">
        <v>970</v>
      </c>
      <c r="C329" s="3" t="s">
        <v>333</v>
      </c>
      <c r="D329" s="3" t="s">
        <v>807</v>
      </c>
      <c r="E329" s="3" t="s">
        <v>806</v>
      </c>
    </row>
    <row r="330" spans="1:5">
      <c r="A330" s="3">
        <v>1500016</v>
      </c>
      <c r="B330" s="148" t="s">
        <v>970</v>
      </c>
      <c r="C330" s="3" t="s">
        <v>489</v>
      </c>
      <c r="D330" s="3" t="s">
        <v>899</v>
      </c>
      <c r="E330" s="3" t="s">
        <v>806</v>
      </c>
    </row>
    <row r="331" spans="1:5">
      <c r="A331" s="3">
        <v>1500016</v>
      </c>
      <c r="B331" s="148" t="s">
        <v>970</v>
      </c>
      <c r="C331" s="3" t="s">
        <v>808</v>
      </c>
      <c r="D331" s="3" t="s">
        <v>809</v>
      </c>
      <c r="E331" s="3" t="s">
        <v>806</v>
      </c>
    </row>
    <row r="332" spans="1:5">
      <c r="A332" s="3">
        <v>1500024</v>
      </c>
      <c r="B332" s="148" t="s">
        <v>971</v>
      </c>
      <c r="C332" s="3" t="s">
        <v>208</v>
      </c>
      <c r="D332" s="3" t="s">
        <v>805</v>
      </c>
      <c r="E332" s="3" t="s">
        <v>806</v>
      </c>
    </row>
    <row r="333" spans="1:5">
      <c r="A333" s="3">
        <v>1500024</v>
      </c>
      <c r="B333" s="148" t="s">
        <v>971</v>
      </c>
      <c r="C333" s="3" t="s">
        <v>333</v>
      </c>
      <c r="D333" s="3" t="s">
        <v>807</v>
      </c>
      <c r="E333" s="3" t="s">
        <v>806</v>
      </c>
    </row>
    <row r="334" spans="1:5">
      <c r="A334" s="3">
        <v>1500024</v>
      </c>
      <c r="B334" s="148" t="s">
        <v>971</v>
      </c>
      <c r="C334" s="3" t="s">
        <v>310</v>
      </c>
      <c r="D334" s="3" t="s">
        <v>811</v>
      </c>
      <c r="E334" s="3" t="s">
        <v>806</v>
      </c>
    </row>
    <row r="335" spans="1:5">
      <c r="A335" s="3">
        <v>1500024</v>
      </c>
      <c r="B335" s="148" t="s">
        <v>971</v>
      </c>
      <c r="C335" s="3" t="s">
        <v>808</v>
      </c>
      <c r="D335" s="3" t="s">
        <v>809</v>
      </c>
      <c r="E335" s="3" t="s">
        <v>806</v>
      </c>
    </row>
    <row r="336" spans="1:5">
      <c r="A336" s="3">
        <v>1500032</v>
      </c>
      <c r="B336" s="148" t="s">
        <v>972</v>
      </c>
      <c r="C336" s="3" t="s">
        <v>208</v>
      </c>
      <c r="D336" s="3" t="s">
        <v>805</v>
      </c>
      <c r="E336" s="3" t="s">
        <v>806</v>
      </c>
    </row>
    <row r="337" spans="1:5">
      <c r="A337" s="3">
        <v>1500032</v>
      </c>
      <c r="B337" s="148" t="s">
        <v>972</v>
      </c>
      <c r="C337" s="3" t="s">
        <v>333</v>
      </c>
      <c r="D337" s="3" t="s">
        <v>807</v>
      </c>
      <c r="E337" s="3" t="s">
        <v>806</v>
      </c>
    </row>
    <row r="338" spans="1:5">
      <c r="A338" s="3">
        <v>1500032</v>
      </c>
      <c r="B338" s="148" t="s">
        <v>973</v>
      </c>
      <c r="C338" s="3" t="s">
        <v>808</v>
      </c>
      <c r="D338" s="3" t="s">
        <v>809</v>
      </c>
      <c r="E338" s="3" t="s">
        <v>806</v>
      </c>
    </row>
    <row r="339" spans="1:5">
      <c r="A339" s="3">
        <v>1600014</v>
      </c>
      <c r="B339" s="148" t="s">
        <v>974</v>
      </c>
      <c r="C339" s="3" t="s">
        <v>208</v>
      </c>
      <c r="D339" s="3" t="s">
        <v>805</v>
      </c>
      <c r="E339" s="3" t="s">
        <v>806</v>
      </c>
    </row>
    <row r="340" spans="1:5">
      <c r="A340" s="3">
        <v>1600014</v>
      </c>
      <c r="B340" s="148" t="s">
        <v>974</v>
      </c>
      <c r="C340" s="3" t="s">
        <v>333</v>
      </c>
      <c r="D340" s="3" t="s">
        <v>807</v>
      </c>
      <c r="E340" s="3" t="s">
        <v>806</v>
      </c>
    </row>
    <row r="341" spans="1:5">
      <c r="A341" s="3">
        <v>1600014</v>
      </c>
      <c r="B341" s="148" t="s">
        <v>974</v>
      </c>
      <c r="C341" s="3" t="s">
        <v>489</v>
      </c>
      <c r="D341" s="3" t="s">
        <v>899</v>
      </c>
      <c r="E341" s="3" t="s">
        <v>806</v>
      </c>
    </row>
    <row r="342" spans="1:5">
      <c r="A342" s="3">
        <v>1600014</v>
      </c>
      <c r="B342" s="148" t="s">
        <v>974</v>
      </c>
      <c r="C342" s="3" t="s">
        <v>499</v>
      </c>
      <c r="D342" s="3" t="s">
        <v>975</v>
      </c>
      <c r="E342" s="3" t="s">
        <v>806</v>
      </c>
    </row>
    <row r="343" spans="1:5">
      <c r="A343" s="3">
        <v>1600014</v>
      </c>
      <c r="B343" s="148" t="s">
        <v>974</v>
      </c>
      <c r="C343" s="3" t="s">
        <v>808</v>
      </c>
      <c r="D343" s="3" t="s">
        <v>809</v>
      </c>
      <c r="E343" s="3" t="s">
        <v>806</v>
      </c>
    </row>
    <row r="344" spans="1:5">
      <c r="A344" s="3">
        <v>1600022</v>
      </c>
      <c r="B344" s="148" t="s">
        <v>976</v>
      </c>
      <c r="C344" s="3" t="s">
        <v>208</v>
      </c>
      <c r="D344" s="3" t="s">
        <v>805</v>
      </c>
      <c r="E344" s="3" t="s">
        <v>806</v>
      </c>
    </row>
    <row r="345" spans="1:5">
      <c r="A345" s="3">
        <v>1600022</v>
      </c>
      <c r="B345" s="148" t="s">
        <v>976</v>
      </c>
      <c r="C345" s="3" t="s">
        <v>333</v>
      </c>
      <c r="D345" s="3" t="s">
        <v>807</v>
      </c>
      <c r="E345" s="3" t="s">
        <v>806</v>
      </c>
    </row>
    <row r="346" spans="1:5">
      <c r="A346" s="3">
        <v>1600022</v>
      </c>
      <c r="B346" s="148" t="s">
        <v>976</v>
      </c>
      <c r="C346" s="3" t="s">
        <v>808</v>
      </c>
      <c r="D346" s="3" t="s">
        <v>809</v>
      </c>
      <c r="E346" s="3" t="s">
        <v>806</v>
      </c>
    </row>
    <row r="347" spans="1:5">
      <c r="A347" s="3">
        <v>1600030</v>
      </c>
      <c r="B347" s="148" t="s">
        <v>977</v>
      </c>
      <c r="C347" s="3" t="s">
        <v>208</v>
      </c>
      <c r="D347" s="3" t="s">
        <v>805</v>
      </c>
      <c r="E347" s="3" t="s">
        <v>806</v>
      </c>
    </row>
    <row r="348" spans="1:5">
      <c r="A348" s="3">
        <v>1600030</v>
      </c>
      <c r="B348" s="148" t="s">
        <v>977</v>
      </c>
      <c r="C348" s="3" t="s">
        <v>333</v>
      </c>
      <c r="D348" s="3" t="s">
        <v>807</v>
      </c>
      <c r="E348" s="3" t="s">
        <v>806</v>
      </c>
    </row>
    <row r="349" spans="1:5">
      <c r="A349" s="3">
        <v>1600030</v>
      </c>
      <c r="B349" s="148" t="s">
        <v>977</v>
      </c>
      <c r="C349" s="3" t="s">
        <v>808</v>
      </c>
      <c r="D349" s="3" t="s">
        <v>809</v>
      </c>
      <c r="E349" s="3" t="s">
        <v>806</v>
      </c>
    </row>
    <row r="350" spans="1:5">
      <c r="A350" s="3">
        <v>1600048</v>
      </c>
      <c r="B350" s="148" t="s">
        <v>978</v>
      </c>
      <c r="C350" s="3" t="s">
        <v>208</v>
      </c>
      <c r="D350" s="3" t="s">
        <v>805</v>
      </c>
      <c r="E350" s="3" t="s">
        <v>806</v>
      </c>
    </row>
    <row r="351" spans="1:5">
      <c r="A351" s="3">
        <v>1600048</v>
      </c>
      <c r="B351" s="148" t="s">
        <v>978</v>
      </c>
      <c r="C351" s="3" t="s">
        <v>333</v>
      </c>
      <c r="D351" s="3" t="s">
        <v>807</v>
      </c>
      <c r="E351" s="3" t="s">
        <v>806</v>
      </c>
    </row>
    <row r="352" spans="1:5">
      <c r="A352" s="3">
        <v>1600048</v>
      </c>
      <c r="B352" s="148" t="s">
        <v>978</v>
      </c>
      <c r="C352" s="3" t="s">
        <v>808</v>
      </c>
      <c r="D352" s="3" t="s">
        <v>809</v>
      </c>
      <c r="E352" s="3" t="s">
        <v>806</v>
      </c>
    </row>
    <row r="353" spans="1:5">
      <c r="A353" s="3">
        <v>1600055</v>
      </c>
      <c r="B353" s="148" t="s">
        <v>979</v>
      </c>
      <c r="C353" s="3" t="s">
        <v>208</v>
      </c>
      <c r="D353" s="3" t="s">
        <v>805</v>
      </c>
      <c r="E353" s="3" t="s">
        <v>806</v>
      </c>
    </row>
    <row r="354" spans="1:5">
      <c r="A354" s="3">
        <v>1600055</v>
      </c>
      <c r="B354" s="148" t="s">
        <v>979</v>
      </c>
      <c r="C354" s="3" t="s">
        <v>333</v>
      </c>
      <c r="D354" s="3" t="s">
        <v>807</v>
      </c>
      <c r="E354" s="3" t="s">
        <v>806</v>
      </c>
    </row>
    <row r="355" spans="1:5">
      <c r="A355" s="3">
        <v>1600055</v>
      </c>
      <c r="B355" s="148" t="s">
        <v>979</v>
      </c>
      <c r="C355" s="3" t="s">
        <v>808</v>
      </c>
      <c r="D355" s="3" t="s">
        <v>809</v>
      </c>
      <c r="E355" s="3" t="s">
        <v>806</v>
      </c>
    </row>
    <row r="356" spans="1:5" ht="25.5">
      <c r="A356" s="3">
        <v>1600063</v>
      </c>
      <c r="B356" s="149" t="s">
        <v>980</v>
      </c>
      <c r="C356" s="3" t="s">
        <v>208</v>
      </c>
      <c r="D356" s="3" t="s">
        <v>805</v>
      </c>
      <c r="E356" s="3" t="s">
        <v>806</v>
      </c>
    </row>
    <row r="357" spans="1:5" ht="25.5">
      <c r="A357" s="3">
        <v>1600063</v>
      </c>
      <c r="B357" s="149" t="s">
        <v>980</v>
      </c>
      <c r="C357" s="3" t="s">
        <v>333</v>
      </c>
      <c r="D357" s="3" t="s">
        <v>807</v>
      </c>
      <c r="E357" s="3" t="s">
        <v>806</v>
      </c>
    </row>
    <row r="358" spans="1:5" ht="25.5">
      <c r="A358" s="3">
        <v>1600063</v>
      </c>
      <c r="B358" s="149" t="s">
        <v>980</v>
      </c>
      <c r="C358" s="3" t="s">
        <v>808</v>
      </c>
      <c r="D358" s="3" t="s">
        <v>809</v>
      </c>
      <c r="E358" s="3" t="s">
        <v>806</v>
      </c>
    </row>
    <row r="359" spans="1:5">
      <c r="A359" s="3">
        <v>1600071</v>
      </c>
      <c r="B359" s="148" t="s">
        <v>981</v>
      </c>
      <c r="C359" s="3" t="s">
        <v>208</v>
      </c>
      <c r="D359" s="3" t="s">
        <v>805</v>
      </c>
      <c r="E359" s="3" t="s">
        <v>806</v>
      </c>
    </row>
    <row r="360" spans="1:5">
      <c r="A360" s="3">
        <v>1600071</v>
      </c>
      <c r="B360" s="148" t="s">
        <v>981</v>
      </c>
      <c r="C360" s="3" t="s">
        <v>333</v>
      </c>
      <c r="D360" s="3" t="s">
        <v>807</v>
      </c>
      <c r="E360" s="3" t="s">
        <v>806</v>
      </c>
    </row>
    <row r="361" spans="1:5">
      <c r="A361" s="3">
        <v>1600071</v>
      </c>
      <c r="B361" s="148" t="s">
        <v>981</v>
      </c>
      <c r="C361" s="3" t="s">
        <v>808</v>
      </c>
      <c r="D361" s="3" t="s">
        <v>809</v>
      </c>
      <c r="E361" s="3" t="s">
        <v>806</v>
      </c>
    </row>
    <row r="362" spans="1:5" ht="25.5">
      <c r="A362" s="3">
        <v>1600089</v>
      </c>
      <c r="B362" s="149" t="s">
        <v>982</v>
      </c>
      <c r="C362" s="3" t="s">
        <v>208</v>
      </c>
      <c r="D362" s="3" t="s">
        <v>805</v>
      </c>
      <c r="E362" s="3" t="s">
        <v>806</v>
      </c>
    </row>
    <row r="363" spans="1:5" ht="25.5">
      <c r="A363" s="3">
        <v>1600089</v>
      </c>
      <c r="B363" s="149" t="s">
        <v>982</v>
      </c>
      <c r="C363" s="3" t="s">
        <v>333</v>
      </c>
      <c r="D363" s="3" t="s">
        <v>807</v>
      </c>
      <c r="E363" s="3" t="s">
        <v>806</v>
      </c>
    </row>
    <row r="364" spans="1:5" ht="25.5">
      <c r="A364" s="3">
        <v>1600089</v>
      </c>
      <c r="B364" s="149" t="s">
        <v>982</v>
      </c>
      <c r="C364" s="3" t="s">
        <v>808</v>
      </c>
      <c r="D364" s="3" t="s">
        <v>809</v>
      </c>
      <c r="E364" s="3" t="s">
        <v>806</v>
      </c>
    </row>
    <row r="365" spans="1:5">
      <c r="A365" s="3">
        <v>1600097</v>
      </c>
      <c r="B365" s="148" t="s">
        <v>983</v>
      </c>
      <c r="C365" s="3" t="s">
        <v>208</v>
      </c>
      <c r="D365" s="3" t="s">
        <v>805</v>
      </c>
      <c r="E365" s="3" t="s">
        <v>806</v>
      </c>
    </row>
    <row r="366" spans="1:5">
      <c r="A366" s="3">
        <v>1600097</v>
      </c>
      <c r="B366" s="148" t="s">
        <v>983</v>
      </c>
      <c r="C366" s="3" t="s">
        <v>333</v>
      </c>
      <c r="D366" s="3" t="s">
        <v>807</v>
      </c>
      <c r="E366" s="3" t="s">
        <v>806</v>
      </c>
    </row>
    <row r="367" spans="1:5">
      <c r="A367" s="3">
        <v>1600097</v>
      </c>
      <c r="B367" s="148" t="s">
        <v>983</v>
      </c>
      <c r="C367" s="3" t="s">
        <v>808</v>
      </c>
      <c r="D367" s="3" t="s">
        <v>809</v>
      </c>
      <c r="E367" s="3" t="s">
        <v>806</v>
      </c>
    </row>
    <row r="368" spans="1:5">
      <c r="A368" s="3">
        <v>1600105</v>
      </c>
      <c r="B368" s="148" t="s">
        <v>984</v>
      </c>
      <c r="C368" s="3" t="s">
        <v>208</v>
      </c>
      <c r="D368" s="3" t="s">
        <v>805</v>
      </c>
      <c r="E368" s="3" t="s">
        <v>806</v>
      </c>
    </row>
    <row r="369" spans="1:5">
      <c r="A369" s="3">
        <v>1600105</v>
      </c>
      <c r="B369" s="148" t="s">
        <v>984</v>
      </c>
      <c r="C369" s="3" t="s">
        <v>333</v>
      </c>
      <c r="D369" s="3" t="s">
        <v>807</v>
      </c>
      <c r="E369" s="3" t="s">
        <v>806</v>
      </c>
    </row>
    <row r="370" spans="1:5">
      <c r="A370" s="3">
        <v>1600105</v>
      </c>
      <c r="B370" s="148" t="s">
        <v>984</v>
      </c>
      <c r="C370" s="3" t="s">
        <v>808</v>
      </c>
      <c r="D370" s="3" t="s">
        <v>809</v>
      </c>
      <c r="E370" s="3" t="s">
        <v>806</v>
      </c>
    </row>
    <row r="371" spans="1:5">
      <c r="A371" s="3">
        <v>1700012</v>
      </c>
      <c r="B371" s="148" t="s">
        <v>985</v>
      </c>
      <c r="C371" s="3" t="s">
        <v>208</v>
      </c>
      <c r="D371" s="3" t="s">
        <v>805</v>
      </c>
      <c r="E371" s="3" t="s">
        <v>806</v>
      </c>
    </row>
    <row r="372" spans="1:5">
      <c r="A372" s="3">
        <v>1700012</v>
      </c>
      <c r="B372" s="148" t="s">
        <v>985</v>
      </c>
      <c r="C372" s="3" t="s">
        <v>333</v>
      </c>
      <c r="D372" s="3" t="s">
        <v>807</v>
      </c>
      <c r="E372" s="3" t="s">
        <v>806</v>
      </c>
    </row>
    <row r="373" spans="1:5">
      <c r="A373" s="3">
        <v>1700012</v>
      </c>
      <c r="B373" s="148" t="s">
        <v>985</v>
      </c>
      <c r="C373" s="3" t="s">
        <v>489</v>
      </c>
      <c r="D373" s="3" t="s">
        <v>899</v>
      </c>
      <c r="E373" s="3" t="s">
        <v>806</v>
      </c>
    </row>
    <row r="374" spans="1:5">
      <c r="A374" s="3">
        <v>1700012</v>
      </c>
      <c r="B374" s="148" t="s">
        <v>985</v>
      </c>
      <c r="C374" s="3" t="s">
        <v>499</v>
      </c>
      <c r="D374" s="3" t="s">
        <v>975</v>
      </c>
      <c r="E374" s="3" t="s">
        <v>806</v>
      </c>
    </row>
    <row r="375" spans="1:5">
      <c r="A375" s="3">
        <v>1700012</v>
      </c>
      <c r="B375" s="148" t="s">
        <v>985</v>
      </c>
      <c r="C375" s="3" t="s">
        <v>808</v>
      </c>
      <c r="D375" s="3" t="s">
        <v>809</v>
      </c>
      <c r="E375" s="3" t="s">
        <v>806</v>
      </c>
    </row>
    <row r="376" spans="1:5">
      <c r="A376" s="3">
        <v>1700020</v>
      </c>
      <c r="B376" s="148" t="s">
        <v>986</v>
      </c>
      <c r="C376" s="3" t="s">
        <v>208</v>
      </c>
      <c r="D376" s="3" t="s">
        <v>805</v>
      </c>
      <c r="E376" s="3" t="s">
        <v>806</v>
      </c>
    </row>
    <row r="377" spans="1:5">
      <c r="A377" s="3">
        <v>1700020</v>
      </c>
      <c r="B377" s="148" t="s">
        <v>986</v>
      </c>
      <c r="C377" s="3" t="s">
        <v>333</v>
      </c>
      <c r="D377" s="3" t="s">
        <v>807</v>
      </c>
      <c r="E377" s="3" t="s">
        <v>806</v>
      </c>
    </row>
    <row r="378" spans="1:5">
      <c r="A378" s="3">
        <v>1700020</v>
      </c>
      <c r="B378" s="148" t="s">
        <v>986</v>
      </c>
      <c r="C378" s="3" t="s">
        <v>808</v>
      </c>
      <c r="D378" s="3" t="s">
        <v>809</v>
      </c>
      <c r="E378" s="3" t="s">
        <v>806</v>
      </c>
    </row>
    <row r="379" spans="1:5">
      <c r="A379" s="3">
        <v>1700038</v>
      </c>
      <c r="B379" s="148" t="s">
        <v>987</v>
      </c>
      <c r="C379" s="3" t="s">
        <v>208</v>
      </c>
      <c r="D379" s="3" t="s">
        <v>805</v>
      </c>
      <c r="E379" s="3" t="s">
        <v>806</v>
      </c>
    </row>
    <row r="380" spans="1:5">
      <c r="A380" s="3">
        <v>1700038</v>
      </c>
      <c r="B380" s="148" t="s">
        <v>987</v>
      </c>
      <c r="C380" s="3" t="s">
        <v>333</v>
      </c>
      <c r="D380" s="3" t="s">
        <v>807</v>
      </c>
      <c r="E380" s="3" t="s">
        <v>806</v>
      </c>
    </row>
    <row r="381" spans="1:5">
      <c r="A381" s="3">
        <v>1700038</v>
      </c>
      <c r="B381" s="148" t="s">
        <v>987</v>
      </c>
      <c r="C381" s="3" t="s">
        <v>808</v>
      </c>
      <c r="D381" s="3" t="s">
        <v>809</v>
      </c>
      <c r="E381" s="3" t="s">
        <v>806</v>
      </c>
    </row>
    <row r="382" spans="1:5">
      <c r="A382" s="3">
        <v>1700046</v>
      </c>
      <c r="B382" s="148" t="s">
        <v>988</v>
      </c>
      <c r="C382" s="3" t="s">
        <v>208</v>
      </c>
      <c r="D382" s="3" t="s">
        <v>805</v>
      </c>
      <c r="E382" s="3" t="s">
        <v>806</v>
      </c>
    </row>
    <row r="383" spans="1:5">
      <c r="A383" s="3">
        <v>1700046</v>
      </c>
      <c r="B383" s="148" t="s">
        <v>988</v>
      </c>
      <c r="C383" s="3" t="s">
        <v>333</v>
      </c>
      <c r="D383" s="3" t="s">
        <v>807</v>
      </c>
      <c r="E383" s="3" t="s">
        <v>806</v>
      </c>
    </row>
    <row r="384" spans="1:5">
      <c r="A384" s="3">
        <v>1700046</v>
      </c>
      <c r="B384" s="148" t="s">
        <v>988</v>
      </c>
      <c r="C384" s="3" t="s">
        <v>808</v>
      </c>
      <c r="D384" s="3" t="s">
        <v>809</v>
      </c>
      <c r="E384" s="3" t="s">
        <v>806</v>
      </c>
    </row>
    <row r="385" spans="1:5">
      <c r="A385" s="3">
        <v>1700054</v>
      </c>
      <c r="B385" s="148" t="s">
        <v>989</v>
      </c>
      <c r="C385" s="3" t="s">
        <v>208</v>
      </c>
      <c r="D385" s="3" t="s">
        <v>805</v>
      </c>
      <c r="E385" s="3" t="s">
        <v>905</v>
      </c>
    </row>
    <row r="386" spans="1:5">
      <c r="A386" s="3">
        <v>1700054</v>
      </c>
      <c r="B386" s="148" t="s">
        <v>989</v>
      </c>
      <c r="C386" s="3" t="s">
        <v>333</v>
      </c>
      <c r="D386" s="3" t="s">
        <v>807</v>
      </c>
      <c r="E386" s="3" t="s">
        <v>905</v>
      </c>
    </row>
    <row r="387" spans="1:5">
      <c r="A387" s="3">
        <v>1700055</v>
      </c>
      <c r="B387" s="148" t="s">
        <v>990</v>
      </c>
      <c r="C387" s="3" t="s">
        <v>208</v>
      </c>
      <c r="D387" s="3" t="s">
        <v>805</v>
      </c>
      <c r="E387" s="3" t="s">
        <v>905</v>
      </c>
    </row>
    <row r="388" spans="1:5">
      <c r="A388" s="3">
        <v>1700055</v>
      </c>
      <c r="B388" s="148" t="s">
        <v>990</v>
      </c>
      <c r="C388" s="3" t="s">
        <v>333</v>
      </c>
      <c r="D388" s="3" t="s">
        <v>807</v>
      </c>
      <c r="E388" s="3" t="s">
        <v>905</v>
      </c>
    </row>
    <row r="389" spans="1:5" ht="25.5">
      <c r="A389" s="3">
        <v>1700061</v>
      </c>
      <c r="B389" s="149" t="s">
        <v>991</v>
      </c>
      <c r="C389" s="3" t="s">
        <v>208</v>
      </c>
      <c r="D389" s="3" t="s">
        <v>805</v>
      </c>
      <c r="E389" s="3" t="s">
        <v>806</v>
      </c>
    </row>
    <row r="390" spans="1:5" ht="25.5">
      <c r="A390" s="3">
        <v>1700061</v>
      </c>
      <c r="B390" s="149" t="s">
        <v>991</v>
      </c>
      <c r="C390" s="3" t="s">
        <v>333</v>
      </c>
      <c r="D390" s="3" t="s">
        <v>807</v>
      </c>
      <c r="E390" s="3" t="s">
        <v>806</v>
      </c>
    </row>
    <row r="391" spans="1:5" ht="25.5">
      <c r="A391" s="3">
        <v>1700061</v>
      </c>
      <c r="B391" s="149" t="s">
        <v>991</v>
      </c>
      <c r="C391" s="3" t="s">
        <v>808</v>
      </c>
      <c r="D391" s="3" t="s">
        <v>809</v>
      </c>
      <c r="E391" s="3" t="s">
        <v>806</v>
      </c>
    </row>
    <row r="392" spans="1:5" ht="25.5">
      <c r="A392" s="3">
        <v>1700079</v>
      </c>
      <c r="B392" s="148" t="s">
        <v>992</v>
      </c>
      <c r="C392" s="3" t="s">
        <v>208</v>
      </c>
      <c r="D392" s="3" t="s">
        <v>805</v>
      </c>
      <c r="E392" s="3" t="s">
        <v>806</v>
      </c>
    </row>
    <row r="393" spans="1:5" ht="25.5">
      <c r="A393" s="3">
        <v>1700079</v>
      </c>
      <c r="B393" s="148" t="s">
        <v>992</v>
      </c>
      <c r="C393" s="3" t="s">
        <v>333</v>
      </c>
      <c r="D393" s="3" t="s">
        <v>807</v>
      </c>
      <c r="E393" s="3" t="s">
        <v>806</v>
      </c>
    </row>
    <row r="394" spans="1:5" ht="25.5">
      <c r="A394" s="3">
        <v>1700079</v>
      </c>
      <c r="B394" s="148" t="s">
        <v>992</v>
      </c>
      <c r="C394" s="3" t="s">
        <v>808</v>
      </c>
      <c r="D394" s="3" t="s">
        <v>809</v>
      </c>
      <c r="E394" s="3" t="s">
        <v>806</v>
      </c>
    </row>
    <row r="395" spans="1:5">
      <c r="A395" s="3">
        <v>1700087</v>
      </c>
      <c r="B395" s="148" t="s">
        <v>993</v>
      </c>
      <c r="C395" s="3" t="s">
        <v>208</v>
      </c>
      <c r="D395" s="3" t="s">
        <v>805</v>
      </c>
      <c r="E395" s="3" t="s">
        <v>806</v>
      </c>
    </row>
    <row r="396" spans="1:5">
      <c r="A396" s="3">
        <v>1700087</v>
      </c>
      <c r="B396" s="148" t="s">
        <v>993</v>
      </c>
      <c r="C396" s="3" t="s">
        <v>333</v>
      </c>
      <c r="D396" s="3" t="s">
        <v>807</v>
      </c>
      <c r="E396" s="3" t="s">
        <v>806</v>
      </c>
    </row>
    <row r="397" spans="1:5">
      <c r="A397" s="3">
        <v>1700087</v>
      </c>
      <c r="B397" s="148" t="s">
        <v>993</v>
      </c>
      <c r="C397" s="3" t="s">
        <v>808</v>
      </c>
      <c r="D397" s="3" t="s">
        <v>809</v>
      </c>
      <c r="E397" s="3" t="s">
        <v>806</v>
      </c>
    </row>
    <row r="398" spans="1:5" ht="25.5">
      <c r="A398" s="3">
        <v>1700095</v>
      </c>
      <c r="B398" s="149" t="s">
        <v>994</v>
      </c>
      <c r="C398" s="3" t="s">
        <v>208</v>
      </c>
      <c r="D398" s="3" t="s">
        <v>805</v>
      </c>
      <c r="E398" s="3" t="s">
        <v>806</v>
      </c>
    </row>
    <row r="399" spans="1:5" ht="25.5">
      <c r="A399" s="3">
        <v>1700095</v>
      </c>
      <c r="B399" s="149" t="s">
        <v>994</v>
      </c>
      <c r="C399" s="3" t="s">
        <v>333</v>
      </c>
      <c r="D399" s="3" t="s">
        <v>807</v>
      </c>
      <c r="E399" s="3" t="s">
        <v>806</v>
      </c>
    </row>
    <row r="400" spans="1:5" ht="25.5">
      <c r="A400" s="3">
        <v>1700095</v>
      </c>
      <c r="B400" s="149" t="s">
        <v>994</v>
      </c>
      <c r="C400" s="3" t="s">
        <v>808</v>
      </c>
      <c r="D400" s="3" t="s">
        <v>809</v>
      </c>
      <c r="E400" s="3" t="s">
        <v>806</v>
      </c>
    </row>
    <row r="401" spans="1:5">
      <c r="A401" s="3">
        <v>1700103</v>
      </c>
      <c r="B401" s="148" t="s">
        <v>995</v>
      </c>
      <c r="C401" s="3" t="s">
        <v>208</v>
      </c>
      <c r="D401" s="3" t="s">
        <v>805</v>
      </c>
      <c r="E401" s="3" t="s">
        <v>806</v>
      </c>
    </row>
    <row r="402" spans="1:5">
      <c r="A402" s="3">
        <v>1700103</v>
      </c>
      <c r="B402" s="148" t="s">
        <v>995</v>
      </c>
      <c r="C402" s="3" t="s">
        <v>333</v>
      </c>
      <c r="D402" s="3" t="s">
        <v>807</v>
      </c>
      <c r="E402" s="3" t="s">
        <v>806</v>
      </c>
    </row>
    <row r="403" spans="1:5">
      <c r="A403" s="3">
        <v>1700103</v>
      </c>
      <c r="B403" s="148" t="s">
        <v>995</v>
      </c>
      <c r="C403" s="3" t="s">
        <v>808</v>
      </c>
      <c r="D403" s="3" t="s">
        <v>809</v>
      </c>
      <c r="E403" s="3" t="s">
        <v>806</v>
      </c>
    </row>
    <row r="404" spans="1:5">
      <c r="A404" s="3">
        <v>1800010</v>
      </c>
      <c r="B404" s="148" t="s">
        <v>996</v>
      </c>
      <c r="C404" s="3" t="s">
        <v>208</v>
      </c>
      <c r="D404" s="3" t="s">
        <v>805</v>
      </c>
      <c r="E404" s="3" t="s">
        <v>806</v>
      </c>
    </row>
    <row r="405" spans="1:5">
      <c r="A405" s="3">
        <v>1800010</v>
      </c>
      <c r="B405" s="148" t="s">
        <v>996</v>
      </c>
      <c r="C405" s="3" t="s">
        <v>333</v>
      </c>
      <c r="D405" s="3" t="s">
        <v>807</v>
      </c>
      <c r="E405" s="3" t="s">
        <v>806</v>
      </c>
    </row>
    <row r="406" spans="1:5">
      <c r="A406" s="3">
        <v>1800010</v>
      </c>
      <c r="B406" s="148" t="s">
        <v>996</v>
      </c>
      <c r="C406" s="3" t="s">
        <v>310</v>
      </c>
      <c r="D406" s="3" t="s">
        <v>811</v>
      </c>
      <c r="E406" s="3" t="s">
        <v>806</v>
      </c>
    </row>
    <row r="407" spans="1:5">
      <c r="A407" s="3">
        <v>1800010</v>
      </c>
      <c r="B407" s="148" t="s">
        <v>996</v>
      </c>
      <c r="C407" s="3" t="s">
        <v>489</v>
      </c>
      <c r="D407" s="3" t="s">
        <v>899</v>
      </c>
      <c r="E407" s="3" t="s">
        <v>806</v>
      </c>
    </row>
    <row r="408" spans="1:5">
      <c r="A408" s="3">
        <v>1800010</v>
      </c>
      <c r="B408" s="3" t="s">
        <v>996</v>
      </c>
      <c r="C408" s="3" t="s">
        <v>499</v>
      </c>
      <c r="D408" s="3" t="s">
        <v>975</v>
      </c>
      <c r="E408" s="3" t="s">
        <v>806</v>
      </c>
    </row>
    <row r="409" spans="1:5">
      <c r="A409" s="3">
        <v>1800010</v>
      </c>
      <c r="B409" s="3" t="s">
        <v>996</v>
      </c>
      <c r="C409" s="3" t="s">
        <v>808</v>
      </c>
      <c r="D409" s="3" t="s">
        <v>809</v>
      </c>
      <c r="E409" s="3" t="s">
        <v>806</v>
      </c>
    </row>
    <row r="410" spans="1:5">
      <c r="A410" s="3">
        <v>1800011</v>
      </c>
      <c r="B410" s="3" t="s">
        <v>997</v>
      </c>
      <c r="C410" s="3" t="s">
        <v>208</v>
      </c>
      <c r="D410" s="3" t="s">
        <v>805</v>
      </c>
      <c r="E410" s="3" t="s">
        <v>905</v>
      </c>
    </row>
    <row r="411" spans="1:5">
      <c r="A411" s="3">
        <v>1800011</v>
      </c>
      <c r="B411" s="3" t="s">
        <v>997</v>
      </c>
      <c r="C411" s="3" t="s">
        <v>333</v>
      </c>
      <c r="D411" s="3" t="s">
        <v>807</v>
      </c>
      <c r="E411" s="3" t="s">
        <v>905</v>
      </c>
    </row>
    <row r="412" spans="1:5">
      <c r="A412" s="3">
        <v>1800036</v>
      </c>
      <c r="B412" s="3" t="s">
        <v>998</v>
      </c>
      <c r="C412" s="3" t="s">
        <v>208</v>
      </c>
      <c r="D412" s="3" t="s">
        <v>805</v>
      </c>
      <c r="E412" s="3" t="s">
        <v>806</v>
      </c>
    </row>
    <row r="413" spans="1:5">
      <c r="A413" s="3">
        <v>1800036</v>
      </c>
      <c r="B413" s="3" t="s">
        <v>998</v>
      </c>
      <c r="C413" s="3" t="s">
        <v>333</v>
      </c>
      <c r="D413" s="3" t="s">
        <v>807</v>
      </c>
      <c r="E413" s="3" t="s">
        <v>806</v>
      </c>
    </row>
    <row r="414" spans="1:5">
      <c r="A414" s="3">
        <v>1800036</v>
      </c>
      <c r="B414" s="3" t="s">
        <v>998</v>
      </c>
      <c r="C414" s="3" t="s">
        <v>808</v>
      </c>
      <c r="D414" s="3" t="s">
        <v>809</v>
      </c>
      <c r="E414" s="3" t="s">
        <v>806</v>
      </c>
    </row>
    <row r="415" spans="1:5">
      <c r="A415" s="3">
        <v>1800044</v>
      </c>
      <c r="B415" s="3" t="s">
        <v>999</v>
      </c>
      <c r="C415" s="3" t="s">
        <v>208</v>
      </c>
      <c r="D415" s="3" t="s">
        <v>805</v>
      </c>
      <c r="E415" s="3" t="s">
        <v>806</v>
      </c>
    </row>
    <row r="416" spans="1:5">
      <c r="A416" s="3">
        <v>1800044</v>
      </c>
      <c r="B416" s="3" t="s">
        <v>999</v>
      </c>
      <c r="C416" s="3" t="s">
        <v>333</v>
      </c>
      <c r="D416" s="3" t="s">
        <v>807</v>
      </c>
      <c r="E416" s="3" t="s">
        <v>806</v>
      </c>
    </row>
    <row r="417" spans="1:5">
      <c r="A417" s="3">
        <v>1800044</v>
      </c>
      <c r="B417" s="3" t="s">
        <v>999</v>
      </c>
      <c r="C417" s="3" t="s">
        <v>310</v>
      </c>
      <c r="D417" s="3" t="s">
        <v>811</v>
      </c>
      <c r="E417" s="3" t="s">
        <v>806</v>
      </c>
    </row>
    <row r="418" spans="1:5">
      <c r="A418" s="3">
        <v>1800044</v>
      </c>
      <c r="B418" s="3" t="s">
        <v>999</v>
      </c>
      <c r="C418" s="3" t="s">
        <v>808</v>
      </c>
      <c r="D418" s="3" t="s">
        <v>809</v>
      </c>
      <c r="E418" s="3" t="s">
        <v>806</v>
      </c>
    </row>
    <row r="419" spans="1:5">
      <c r="A419" s="3">
        <v>1800051</v>
      </c>
      <c r="B419" s="3" t="s">
        <v>1000</v>
      </c>
      <c r="C419" s="3" t="s">
        <v>208</v>
      </c>
      <c r="D419" s="3" t="s">
        <v>805</v>
      </c>
      <c r="E419" s="3" t="s">
        <v>806</v>
      </c>
    </row>
    <row r="420" spans="1:5">
      <c r="A420" s="3">
        <v>1800051</v>
      </c>
      <c r="B420" s="3" t="s">
        <v>1000</v>
      </c>
      <c r="C420" s="3" t="s">
        <v>333</v>
      </c>
      <c r="D420" s="3" t="s">
        <v>807</v>
      </c>
      <c r="E420" s="3" t="s">
        <v>806</v>
      </c>
    </row>
    <row r="421" spans="1:5">
      <c r="A421" s="3">
        <v>1800051</v>
      </c>
      <c r="B421" s="3" t="s">
        <v>1000</v>
      </c>
      <c r="C421" s="3" t="s">
        <v>310</v>
      </c>
      <c r="D421" s="3" t="s">
        <v>811</v>
      </c>
      <c r="E421" s="3" t="s">
        <v>806</v>
      </c>
    </row>
    <row r="422" spans="1:5">
      <c r="A422" s="3">
        <v>1800051</v>
      </c>
      <c r="B422" s="3" t="s">
        <v>1000</v>
      </c>
      <c r="C422" s="3" t="s">
        <v>808</v>
      </c>
      <c r="D422" s="3" t="s">
        <v>809</v>
      </c>
      <c r="E422" s="3" t="s">
        <v>806</v>
      </c>
    </row>
    <row r="423" spans="1:5">
      <c r="A423" s="3">
        <v>1800052</v>
      </c>
      <c r="B423" s="3" t="s">
        <v>1001</v>
      </c>
      <c r="C423" s="3" t="s">
        <v>208</v>
      </c>
      <c r="D423" s="3" t="s">
        <v>805</v>
      </c>
      <c r="E423" s="3" t="s">
        <v>905</v>
      </c>
    </row>
    <row r="424" spans="1:5">
      <c r="A424" s="3">
        <v>1800069</v>
      </c>
      <c r="B424" s="3" t="s">
        <v>1002</v>
      </c>
      <c r="C424" s="3" t="s">
        <v>208</v>
      </c>
      <c r="D424" s="3" t="s">
        <v>805</v>
      </c>
      <c r="E424" s="3" t="s">
        <v>806</v>
      </c>
    </row>
    <row r="425" spans="1:5">
      <c r="A425" s="3">
        <v>1800069</v>
      </c>
      <c r="B425" s="3" t="s">
        <v>1002</v>
      </c>
      <c r="C425" s="3" t="s">
        <v>333</v>
      </c>
      <c r="D425" s="3" t="s">
        <v>807</v>
      </c>
      <c r="E425" s="3" t="s">
        <v>806</v>
      </c>
    </row>
    <row r="426" spans="1:5">
      <c r="A426" s="3">
        <v>1800069</v>
      </c>
      <c r="B426" s="3" t="s">
        <v>1002</v>
      </c>
      <c r="C426" s="3" t="s">
        <v>310</v>
      </c>
      <c r="D426" s="3" t="s">
        <v>811</v>
      </c>
      <c r="E426" s="3" t="s">
        <v>806</v>
      </c>
    </row>
    <row r="427" spans="1:5">
      <c r="A427" s="3">
        <v>1800069</v>
      </c>
      <c r="B427" s="3" t="s">
        <v>1002</v>
      </c>
      <c r="C427" s="3" t="s">
        <v>808</v>
      </c>
      <c r="D427" s="3" t="s">
        <v>809</v>
      </c>
      <c r="E427" s="3" t="s">
        <v>806</v>
      </c>
    </row>
    <row r="428" spans="1:5">
      <c r="A428" s="3">
        <v>1800085</v>
      </c>
      <c r="B428" s="3" t="s">
        <v>1003</v>
      </c>
      <c r="C428" s="3" t="s">
        <v>208</v>
      </c>
      <c r="D428" s="3" t="s">
        <v>805</v>
      </c>
      <c r="E428" s="3" t="s">
        <v>806</v>
      </c>
    </row>
    <row r="429" spans="1:5">
      <c r="A429" s="3">
        <v>1800085</v>
      </c>
      <c r="B429" s="3" t="s">
        <v>1004</v>
      </c>
      <c r="C429" s="3" t="s">
        <v>333</v>
      </c>
      <c r="D429" s="3" t="s">
        <v>807</v>
      </c>
      <c r="E429" s="3" t="s">
        <v>806</v>
      </c>
    </row>
    <row r="430" spans="1:5">
      <c r="A430" s="3">
        <v>1800085</v>
      </c>
      <c r="B430" s="3" t="s">
        <v>1004</v>
      </c>
      <c r="C430" s="3" t="s">
        <v>310</v>
      </c>
      <c r="D430" s="3" t="s">
        <v>811</v>
      </c>
      <c r="E430" s="3" t="s">
        <v>806</v>
      </c>
    </row>
    <row r="431" spans="1:5">
      <c r="A431" s="3">
        <v>1800085</v>
      </c>
      <c r="B431" s="3" t="s">
        <v>1004</v>
      </c>
      <c r="C431" s="3" t="s">
        <v>808</v>
      </c>
      <c r="D431" s="3" t="s">
        <v>809</v>
      </c>
      <c r="E431" s="3" t="s">
        <v>806</v>
      </c>
    </row>
    <row r="432" spans="1:5">
      <c r="A432" s="3">
        <v>1800093</v>
      </c>
      <c r="B432" s="3" t="s">
        <v>1005</v>
      </c>
      <c r="C432" s="3" t="s">
        <v>208</v>
      </c>
      <c r="D432" s="3" t="s">
        <v>805</v>
      </c>
      <c r="E432" s="3" t="s">
        <v>806</v>
      </c>
    </row>
    <row r="433" spans="1:5">
      <c r="A433" s="3">
        <v>1800093</v>
      </c>
      <c r="B433" s="3" t="s">
        <v>1005</v>
      </c>
      <c r="C433" s="3" t="s">
        <v>333</v>
      </c>
      <c r="D433" s="3" t="s">
        <v>807</v>
      </c>
      <c r="E433" s="3" t="s">
        <v>806</v>
      </c>
    </row>
    <row r="434" spans="1:5">
      <c r="A434" s="3">
        <v>1800093</v>
      </c>
      <c r="B434" s="3" t="s">
        <v>1005</v>
      </c>
      <c r="C434" s="3" t="s">
        <v>310</v>
      </c>
      <c r="D434" s="3" t="s">
        <v>811</v>
      </c>
      <c r="E434" s="3" t="s">
        <v>806</v>
      </c>
    </row>
    <row r="435" spans="1:5">
      <c r="A435" s="3">
        <v>1800093</v>
      </c>
      <c r="B435" s="3" t="s">
        <v>1005</v>
      </c>
      <c r="C435" s="3" t="s">
        <v>808</v>
      </c>
      <c r="D435" s="3" t="s">
        <v>809</v>
      </c>
      <c r="E435" s="3" t="s">
        <v>806</v>
      </c>
    </row>
    <row r="436" spans="1:5">
      <c r="A436" s="3">
        <v>1800101</v>
      </c>
      <c r="B436" s="3" t="s">
        <v>1006</v>
      </c>
      <c r="C436" s="3" t="s">
        <v>208</v>
      </c>
      <c r="D436" s="3" t="s">
        <v>805</v>
      </c>
      <c r="E436" s="3" t="s">
        <v>806</v>
      </c>
    </row>
    <row r="437" spans="1:5">
      <c r="A437" s="3">
        <v>1800101</v>
      </c>
      <c r="B437" s="3" t="s">
        <v>1006</v>
      </c>
      <c r="C437" s="3" t="s">
        <v>333</v>
      </c>
      <c r="D437" s="3" t="s">
        <v>807</v>
      </c>
      <c r="E437" s="3" t="s">
        <v>806</v>
      </c>
    </row>
    <row r="438" spans="1:5">
      <c r="A438" s="3">
        <v>1800101</v>
      </c>
      <c r="B438" s="3" t="s">
        <v>1006</v>
      </c>
      <c r="C438" s="3" t="s">
        <v>808</v>
      </c>
      <c r="D438" s="3" t="s">
        <v>809</v>
      </c>
      <c r="E438" s="3" t="s">
        <v>806</v>
      </c>
    </row>
    <row r="439" spans="1:5">
      <c r="A439" s="3">
        <v>1800119</v>
      </c>
      <c r="B439" s="3" t="s">
        <v>1007</v>
      </c>
      <c r="C439" s="3" t="s">
        <v>208</v>
      </c>
      <c r="D439" s="3" t="s">
        <v>805</v>
      </c>
      <c r="E439" s="3" t="s">
        <v>806</v>
      </c>
    </row>
    <row r="440" spans="1:5">
      <c r="A440" s="3">
        <v>1800119</v>
      </c>
      <c r="B440" s="3" t="s">
        <v>1007</v>
      </c>
      <c r="C440" s="3" t="s">
        <v>333</v>
      </c>
      <c r="D440" s="3" t="s">
        <v>807</v>
      </c>
      <c r="E440" s="3" t="s">
        <v>806</v>
      </c>
    </row>
    <row r="441" spans="1:5">
      <c r="A441" s="3">
        <v>1800119</v>
      </c>
      <c r="B441" s="3" t="s">
        <v>1007</v>
      </c>
      <c r="C441" s="3" t="s">
        <v>808</v>
      </c>
      <c r="D441" s="3" t="s">
        <v>809</v>
      </c>
      <c r="E441" s="3" t="s">
        <v>806</v>
      </c>
    </row>
    <row r="442" spans="1:5">
      <c r="A442" s="3">
        <v>1800127</v>
      </c>
      <c r="B442" s="3" t="s">
        <v>1008</v>
      </c>
      <c r="C442" s="3" t="s">
        <v>208</v>
      </c>
      <c r="D442" s="3" t="s">
        <v>805</v>
      </c>
      <c r="E442" s="3" t="s">
        <v>806</v>
      </c>
    </row>
    <row r="443" spans="1:5">
      <c r="A443" s="3">
        <v>1800127</v>
      </c>
      <c r="B443" s="3" t="s">
        <v>1008</v>
      </c>
      <c r="C443" s="3" t="s">
        <v>333</v>
      </c>
      <c r="D443" s="3" t="s">
        <v>807</v>
      </c>
      <c r="E443" s="3" t="s">
        <v>806</v>
      </c>
    </row>
    <row r="444" spans="1:5">
      <c r="A444" s="3">
        <v>1800127</v>
      </c>
      <c r="B444" s="3" t="s">
        <v>1008</v>
      </c>
      <c r="C444" s="3" t="s">
        <v>808</v>
      </c>
      <c r="D444" s="3" t="s">
        <v>809</v>
      </c>
      <c r="E444" s="3" t="s">
        <v>806</v>
      </c>
    </row>
    <row r="445" spans="1:5">
      <c r="A445" s="3">
        <v>1800135</v>
      </c>
      <c r="B445" s="3" t="s">
        <v>1009</v>
      </c>
      <c r="C445" s="3" t="s">
        <v>208</v>
      </c>
      <c r="D445" s="3" t="s">
        <v>805</v>
      </c>
      <c r="E445" s="3" t="s">
        <v>806</v>
      </c>
    </row>
    <row r="446" spans="1:5">
      <c r="A446" s="3">
        <v>1800135</v>
      </c>
      <c r="B446" s="3" t="s">
        <v>1009</v>
      </c>
      <c r="C446" s="3" t="s">
        <v>333</v>
      </c>
      <c r="D446" s="3" t="s">
        <v>807</v>
      </c>
      <c r="E446" s="3" t="s">
        <v>806</v>
      </c>
    </row>
    <row r="447" spans="1:5">
      <c r="A447" s="3">
        <v>1800135</v>
      </c>
      <c r="B447" s="3" t="s">
        <v>1009</v>
      </c>
      <c r="C447" s="3" t="s">
        <v>808</v>
      </c>
      <c r="D447" s="3" t="s">
        <v>809</v>
      </c>
      <c r="E447" s="3" t="s">
        <v>806</v>
      </c>
    </row>
    <row r="448" spans="1:5">
      <c r="A448" s="3">
        <v>1800143</v>
      </c>
      <c r="B448" s="3" t="s">
        <v>1010</v>
      </c>
      <c r="C448" s="3" t="s">
        <v>208</v>
      </c>
      <c r="D448" s="3" t="s">
        <v>805</v>
      </c>
      <c r="E448" s="3" t="s">
        <v>806</v>
      </c>
    </row>
    <row r="449" spans="1:5">
      <c r="A449" s="3">
        <v>1800143</v>
      </c>
      <c r="B449" s="3" t="s">
        <v>1010</v>
      </c>
      <c r="C449" s="3" t="s">
        <v>333</v>
      </c>
      <c r="D449" s="3" t="s">
        <v>807</v>
      </c>
      <c r="E449" s="3" t="s">
        <v>806</v>
      </c>
    </row>
    <row r="450" spans="1:5">
      <c r="A450" s="3">
        <v>1800143</v>
      </c>
      <c r="B450" s="3" t="s">
        <v>1010</v>
      </c>
      <c r="C450" s="3" t="s">
        <v>808</v>
      </c>
      <c r="D450" s="3" t="s">
        <v>809</v>
      </c>
      <c r="E450" s="3" t="s">
        <v>806</v>
      </c>
    </row>
    <row r="451" spans="1:5">
      <c r="A451" s="3">
        <v>1800150</v>
      </c>
      <c r="B451" s="3" t="s">
        <v>1011</v>
      </c>
      <c r="C451" s="3" t="s">
        <v>208</v>
      </c>
      <c r="D451" s="3" t="s">
        <v>805</v>
      </c>
      <c r="E451" s="3" t="s">
        <v>806</v>
      </c>
    </row>
    <row r="452" spans="1:5">
      <c r="A452" s="3">
        <v>1800150</v>
      </c>
      <c r="B452" s="3" t="s">
        <v>1011</v>
      </c>
      <c r="C452" s="3" t="s">
        <v>333</v>
      </c>
      <c r="D452" s="3" t="s">
        <v>807</v>
      </c>
      <c r="E452" s="3" t="s">
        <v>806</v>
      </c>
    </row>
    <row r="453" spans="1:5">
      <c r="A453" s="3">
        <v>1800150</v>
      </c>
      <c r="B453" s="3" t="s">
        <v>1011</v>
      </c>
      <c r="C453" s="3" t="s">
        <v>808</v>
      </c>
      <c r="D453" s="3" t="s">
        <v>809</v>
      </c>
      <c r="E453" s="3" t="s">
        <v>806</v>
      </c>
    </row>
    <row r="454" spans="1:5">
      <c r="A454" s="3">
        <v>1800168</v>
      </c>
      <c r="B454" s="3" t="s">
        <v>1012</v>
      </c>
      <c r="C454" s="3" t="s">
        <v>208</v>
      </c>
      <c r="D454" s="3" t="s">
        <v>805</v>
      </c>
      <c r="E454" s="3" t="s">
        <v>806</v>
      </c>
    </row>
    <row r="455" spans="1:5">
      <c r="A455" s="3">
        <v>1800168</v>
      </c>
      <c r="B455" s="3" t="s">
        <v>1012</v>
      </c>
      <c r="C455" s="3" t="s">
        <v>333</v>
      </c>
      <c r="D455" s="3" t="s">
        <v>807</v>
      </c>
      <c r="E455" s="3" t="s">
        <v>806</v>
      </c>
    </row>
    <row r="456" spans="1:5">
      <c r="A456" s="3">
        <v>1800168</v>
      </c>
      <c r="B456" s="3" t="s">
        <v>1012</v>
      </c>
      <c r="C456" s="3" t="s">
        <v>808</v>
      </c>
      <c r="D456" s="3" t="s">
        <v>809</v>
      </c>
      <c r="E456" s="3" t="s">
        <v>806</v>
      </c>
    </row>
    <row r="457" spans="1:5">
      <c r="A457" s="3">
        <v>1800176</v>
      </c>
      <c r="B457" s="3" t="s">
        <v>1013</v>
      </c>
      <c r="C457" s="3" t="s">
        <v>208</v>
      </c>
      <c r="D457" s="3" t="s">
        <v>805</v>
      </c>
      <c r="E457" s="3" t="s">
        <v>806</v>
      </c>
    </row>
    <row r="458" spans="1:5">
      <c r="A458" s="3">
        <v>1800176</v>
      </c>
      <c r="B458" s="3" t="s">
        <v>1013</v>
      </c>
      <c r="C458" s="3" t="s">
        <v>333</v>
      </c>
      <c r="D458" s="3" t="s">
        <v>807</v>
      </c>
      <c r="E458" s="3" t="s">
        <v>806</v>
      </c>
    </row>
    <row r="459" spans="1:5">
      <c r="A459" s="3">
        <v>1800176</v>
      </c>
      <c r="B459" s="3" t="s">
        <v>1013</v>
      </c>
      <c r="C459" s="3" t="s">
        <v>808</v>
      </c>
      <c r="D459" s="3" t="s">
        <v>809</v>
      </c>
      <c r="E459" s="3" t="s">
        <v>806</v>
      </c>
    </row>
    <row r="460" spans="1:5">
      <c r="A460" s="3">
        <v>1800184</v>
      </c>
      <c r="B460" s="3" t="s">
        <v>1014</v>
      </c>
      <c r="C460" s="3" t="s">
        <v>208</v>
      </c>
      <c r="D460" s="3" t="s">
        <v>805</v>
      </c>
      <c r="E460" s="3" t="s">
        <v>806</v>
      </c>
    </row>
    <row r="461" spans="1:5">
      <c r="A461" s="3">
        <v>1800184</v>
      </c>
      <c r="B461" s="3" t="s">
        <v>1014</v>
      </c>
      <c r="C461" s="3" t="s">
        <v>333</v>
      </c>
      <c r="D461" s="3" t="s">
        <v>807</v>
      </c>
      <c r="E461" s="3" t="s">
        <v>806</v>
      </c>
    </row>
    <row r="462" spans="1:5">
      <c r="A462" s="3">
        <v>1800184</v>
      </c>
      <c r="B462" s="3" t="s">
        <v>1014</v>
      </c>
      <c r="C462" s="3" t="s">
        <v>808</v>
      </c>
      <c r="D462" s="3" t="s">
        <v>809</v>
      </c>
      <c r="E462" s="3" t="s">
        <v>806</v>
      </c>
    </row>
    <row r="463" spans="1:5">
      <c r="A463" s="3">
        <v>1800192</v>
      </c>
      <c r="B463" s="3" t="s">
        <v>1015</v>
      </c>
      <c r="C463" s="3" t="s">
        <v>208</v>
      </c>
      <c r="D463" s="3" t="s">
        <v>805</v>
      </c>
      <c r="E463" s="3" t="s">
        <v>806</v>
      </c>
    </row>
    <row r="464" spans="1:5">
      <c r="A464" s="3">
        <v>1800192</v>
      </c>
      <c r="B464" s="3" t="s">
        <v>1015</v>
      </c>
      <c r="C464" s="3" t="s">
        <v>333</v>
      </c>
      <c r="D464" s="3" t="s">
        <v>807</v>
      </c>
      <c r="E464" s="3" t="s">
        <v>806</v>
      </c>
    </row>
    <row r="465" spans="1:5">
      <c r="A465" s="3">
        <v>1800192</v>
      </c>
      <c r="B465" s="3" t="s">
        <v>1015</v>
      </c>
      <c r="C465" s="3" t="s">
        <v>808</v>
      </c>
      <c r="D465" s="3" t="s">
        <v>809</v>
      </c>
      <c r="E465" s="3" t="s">
        <v>806</v>
      </c>
    </row>
    <row r="466" spans="1:5">
      <c r="A466" s="3">
        <v>1800200</v>
      </c>
      <c r="B466" s="3" t="s">
        <v>1016</v>
      </c>
      <c r="C466" s="3" t="s">
        <v>208</v>
      </c>
      <c r="D466" s="3" t="s">
        <v>805</v>
      </c>
      <c r="E466" s="3" t="s">
        <v>806</v>
      </c>
    </row>
    <row r="467" spans="1:5">
      <c r="A467" s="3">
        <v>1800200</v>
      </c>
      <c r="B467" s="3" t="s">
        <v>1016</v>
      </c>
      <c r="C467" s="3" t="s">
        <v>333</v>
      </c>
      <c r="D467" s="3" t="s">
        <v>807</v>
      </c>
      <c r="E467" s="3" t="s">
        <v>806</v>
      </c>
    </row>
    <row r="468" spans="1:5">
      <c r="A468" s="3">
        <v>1800200</v>
      </c>
      <c r="B468" s="3" t="s">
        <v>1016</v>
      </c>
      <c r="C468" s="3" t="s">
        <v>808</v>
      </c>
      <c r="D468" s="3" t="s">
        <v>809</v>
      </c>
      <c r="E468" s="3" t="s">
        <v>806</v>
      </c>
    </row>
    <row r="469" spans="1:5">
      <c r="A469" s="3">
        <v>1800218</v>
      </c>
      <c r="B469" s="3" t="s">
        <v>1017</v>
      </c>
      <c r="C469" s="3" t="s">
        <v>208</v>
      </c>
      <c r="D469" s="3" t="s">
        <v>805</v>
      </c>
      <c r="E469" s="3" t="s">
        <v>806</v>
      </c>
    </row>
    <row r="470" spans="1:5">
      <c r="A470" s="3">
        <v>1800218</v>
      </c>
      <c r="B470" s="3" t="s">
        <v>1017</v>
      </c>
      <c r="C470" s="3" t="s">
        <v>333</v>
      </c>
      <c r="D470" s="3" t="s">
        <v>807</v>
      </c>
      <c r="E470" s="3" t="s">
        <v>806</v>
      </c>
    </row>
    <row r="471" spans="1:5">
      <c r="A471" s="3">
        <v>1800218</v>
      </c>
      <c r="B471" s="3" t="s">
        <v>1017</v>
      </c>
      <c r="C471" s="3" t="s">
        <v>808</v>
      </c>
      <c r="D471" s="3" t="s">
        <v>809</v>
      </c>
      <c r="E471" s="3" t="s">
        <v>806</v>
      </c>
    </row>
    <row r="472" spans="1:5">
      <c r="A472" s="3">
        <v>1800226</v>
      </c>
      <c r="B472" s="3" t="s">
        <v>1018</v>
      </c>
      <c r="C472" s="3" t="s">
        <v>208</v>
      </c>
      <c r="D472" s="3" t="s">
        <v>805</v>
      </c>
      <c r="E472" s="3" t="s">
        <v>806</v>
      </c>
    </row>
    <row r="473" spans="1:5">
      <c r="A473" s="3">
        <v>1800226</v>
      </c>
      <c r="B473" s="3" t="s">
        <v>1018</v>
      </c>
      <c r="C473" s="3" t="s">
        <v>333</v>
      </c>
      <c r="D473" s="3" t="s">
        <v>807</v>
      </c>
      <c r="E473" s="3" t="s">
        <v>806</v>
      </c>
    </row>
    <row r="474" spans="1:5">
      <c r="A474" s="3">
        <v>1800226</v>
      </c>
      <c r="B474" s="3" t="s">
        <v>1018</v>
      </c>
      <c r="C474" s="3" t="s">
        <v>808</v>
      </c>
      <c r="D474" s="3" t="s">
        <v>809</v>
      </c>
      <c r="E474" s="3" t="s">
        <v>806</v>
      </c>
    </row>
    <row r="475" spans="1:5">
      <c r="A475" s="3">
        <v>1900018</v>
      </c>
      <c r="B475" s="3" t="s">
        <v>1019</v>
      </c>
      <c r="C475" s="3" t="s">
        <v>208</v>
      </c>
      <c r="D475" s="3" t="s">
        <v>805</v>
      </c>
      <c r="E475" s="3" t="s">
        <v>806</v>
      </c>
    </row>
    <row r="476" spans="1:5">
      <c r="A476" s="3">
        <v>1900018</v>
      </c>
      <c r="B476" s="3" t="s">
        <v>1019</v>
      </c>
      <c r="C476" s="3" t="s">
        <v>333</v>
      </c>
      <c r="D476" s="3" t="s">
        <v>807</v>
      </c>
      <c r="E476" s="3" t="s">
        <v>806</v>
      </c>
    </row>
    <row r="477" spans="1:5">
      <c r="A477" s="3">
        <v>1900018</v>
      </c>
      <c r="B477" s="3" t="s">
        <v>1019</v>
      </c>
      <c r="C477" s="3" t="s">
        <v>310</v>
      </c>
      <c r="D477" s="3" t="s">
        <v>811</v>
      </c>
      <c r="E477" s="3" t="s">
        <v>806</v>
      </c>
    </row>
    <row r="478" spans="1:5">
      <c r="A478" s="3">
        <v>1900018</v>
      </c>
      <c r="B478" s="3" t="s">
        <v>1019</v>
      </c>
      <c r="C478" s="3" t="s">
        <v>489</v>
      </c>
      <c r="D478" s="3" t="s">
        <v>899</v>
      </c>
      <c r="E478" s="3" t="s">
        <v>806</v>
      </c>
    </row>
    <row r="479" spans="1:5">
      <c r="A479" s="3">
        <v>1900018</v>
      </c>
      <c r="B479" s="3" t="s">
        <v>1019</v>
      </c>
      <c r="C479" s="3" t="s">
        <v>808</v>
      </c>
      <c r="D479" s="3" t="s">
        <v>809</v>
      </c>
      <c r="E479" s="3" t="s">
        <v>806</v>
      </c>
    </row>
    <row r="480" spans="1:5">
      <c r="A480" s="3">
        <v>1900026</v>
      </c>
      <c r="B480" s="3" t="s">
        <v>1020</v>
      </c>
      <c r="C480" s="3" t="s">
        <v>208</v>
      </c>
      <c r="D480" s="3" t="s">
        <v>805</v>
      </c>
      <c r="E480" s="3" t="s">
        <v>806</v>
      </c>
    </row>
    <row r="481" spans="1:5">
      <c r="A481" s="3">
        <v>1900026</v>
      </c>
      <c r="B481" s="3" t="s">
        <v>1020</v>
      </c>
      <c r="C481" s="3" t="s">
        <v>333</v>
      </c>
      <c r="D481" s="3" t="s">
        <v>807</v>
      </c>
      <c r="E481" s="3" t="s">
        <v>806</v>
      </c>
    </row>
    <row r="482" spans="1:5">
      <c r="A482" s="3">
        <v>1900026</v>
      </c>
      <c r="B482" s="3" t="s">
        <v>1020</v>
      </c>
      <c r="C482" s="3" t="s">
        <v>310</v>
      </c>
      <c r="D482" s="3" t="s">
        <v>811</v>
      </c>
      <c r="E482" s="3" t="s">
        <v>806</v>
      </c>
    </row>
    <row r="483" spans="1:5">
      <c r="A483" s="3">
        <v>1900026</v>
      </c>
      <c r="B483" s="3" t="s">
        <v>1020</v>
      </c>
      <c r="C483" s="3" t="s">
        <v>808</v>
      </c>
      <c r="D483" s="3" t="s">
        <v>809</v>
      </c>
      <c r="E483" s="3" t="s">
        <v>806</v>
      </c>
    </row>
    <row r="484" spans="1:5">
      <c r="A484" s="3">
        <v>1900034</v>
      </c>
      <c r="B484" s="3" t="s">
        <v>1021</v>
      </c>
      <c r="C484" s="3" t="s">
        <v>208</v>
      </c>
      <c r="D484" s="3" t="s">
        <v>805</v>
      </c>
      <c r="E484" s="3" t="s">
        <v>806</v>
      </c>
    </row>
    <row r="485" spans="1:5">
      <c r="A485" s="3">
        <v>1900034</v>
      </c>
      <c r="B485" s="3" t="s">
        <v>1021</v>
      </c>
      <c r="C485" s="3" t="s">
        <v>333</v>
      </c>
      <c r="D485" s="3" t="s">
        <v>807</v>
      </c>
      <c r="E485" s="3" t="s">
        <v>806</v>
      </c>
    </row>
    <row r="486" spans="1:5">
      <c r="A486" s="3">
        <v>1900034</v>
      </c>
      <c r="B486" s="3" t="s">
        <v>1021</v>
      </c>
      <c r="C486" s="3" t="s">
        <v>808</v>
      </c>
      <c r="D486" s="3" t="s">
        <v>809</v>
      </c>
      <c r="E486" s="3" t="s">
        <v>806</v>
      </c>
    </row>
    <row r="487" spans="1:5">
      <c r="A487" s="3">
        <v>1900035</v>
      </c>
      <c r="B487" s="3" t="s">
        <v>1022</v>
      </c>
      <c r="C487" s="3" t="s">
        <v>208</v>
      </c>
      <c r="D487" s="3" t="s">
        <v>805</v>
      </c>
      <c r="E487" s="3" t="s">
        <v>905</v>
      </c>
    </row>
    <row r="488" spans="1:5">
      <c r="A488" s="3">
        <v>1900035</v>
      </c>
      <c r="B488" s="3" t="s">
        <v>1022</v>
      </c>
      <c r="C488" s="3" t="s">
        <v>333</v>
      </c>
      <c r="D488" s="3" t="s">
        <v>807</v>
      </c>
      <c r="E488" s="3" t="s">
        <v>905</v>
      </c>
    </row>
    <row r="489" spans="1:5">
      <c r="A489" s="3">
        <v>1900042</v>
      </c>
      <c r="B489" s="3" t="s">
        <v>1023</v>
      </c>
      <c r="C489" s="3" t="s">
        <v>208</v>
      </c>
      <c r="D489" s="3" t="s">
        <v>805</v>
      </c>
      <c r="E489" s="3" t="s">
        <v>806</v>
      </c>
    </row>
    <row r="490" spans="1:5">
      <c r="A490" s="3">
        <v>1900042</v>
      </c>
      <c r="B490" s="3" t="s">
        <v>1023</v>
      </c>
      <c r="C490" s="3" t="s">
        <v>333</v>
      </c>
      <c r="D490" s="3" t="s">
        <v>807</v>
      </c>
      <c r="E490" s="3" t="s">
        <v>806</v>
      </c>
    </row>
    <row r="491" spans="1:5">
      <c r="A491" s="3">
        <v>1900042</v>
      </c>
      <c r="B491" s="3" t="s">
        <v>1023</v>
      </c>
      <c r="C491" s="3" t="s">
        <v>808</v>
      </c>
      <c r="D491" s="3" t="s">
        <v>809</v>
      </c>
      <c r="E491" s="3" t="s">
        <v>806</v>
      </c>
    </row>
    <row r="492" spans="1:5">
      <c r="A492" s="3">
        <v>2000016</v>
      </c>
      <c r="B492" s="3" t="s">
        <v>1024</v>
      </c>
      <c r="C492" s="3" t="s">
        <v>208</v>
      </c>
      <c r="D492" s="3" t="s">
        <v>805</v>
      </c>
      <c r="E492" s="3" t="s">
        <v>806</v>
      </c>
    </row>
    <row r="493" spans="1:5">
      <c r="A493" s="3">
        <v>2000016</v>
      </c>
      <c r="B493" s="3" t="s">
        <v>1024</v>
      </c>
      <c r="C493" s="3" t="s">
        <v>333</v>
      </c>
      <c r="D493" s="3" t="s">
        <v>807</v>
      </c>
      <c r="E493" s="3" t="s">
        <v>806</v>
      </c>
    </row>
    <row r="494" spans="1:5">
      <c r="A494" s="3">
        <v>2000016</v>
      </c>
      <c r="B494" s="3" t="s">
        <v>1024</v>
      </c>
      <c r="C494" s="3" t="s">
        <v>489</v>
      </c>
      <c r="D494" s="3" t="s">
        <v>899</v>
      </c>
      <c r="E494" s="3" t="s">
        <v>806</v>
      </c>
    </row>
    <row r="495" spans="1:5">
      <c r="A495" s="3">
        <v>2000016</v>
      </c>
      <c r="B495" s="3" t="s">
        <v>1024</v>
      </c>
      <c r="C495" s="3" t="s">
        <v>808</v>
      </c>
      <c r="D495" s="3" t="s">
        <v>809</v>
      </c>
      <c r="E495" s="3" t="s">
        <v>806</v>
      </c>
    </row>
    <row r="496" spans="1:5">
      <c r="A496" s="3">
        <v>2000017</v>
      </c>
      <c r="B496" s="3" t="s">
        <v>1025</v>
      </c>
      <c r="C496" s="3" t="s">
        <v>208</v>
      </c>
      <c r="D496" s="3" t="s">
        <v>805</v>
      </c>
      <c r="E496" s="3" t="s">
        <v>905</v>
      </c>
    </row>
    <row r="497" spans="1:5">
      <c r="A497" s="3">
        <v>2000017</v>
      </c>
      <c r="B497" s="3" t="s">
        <v>1025</v>
      </c>
      <c r="C497" s="3" t="s">
        <v>333</v>
      </c>
      <c r="D497" s="3" t="s">
        <v>807</v>
      </c>
      <c r="E497" s="3" t="s">
        <v>905</v>
      </c>
    </row>
    <row r="498" spans="1:5">
      <c r="A498" s="3">
        <v>2200012</v>
      </c>
      <c r="B498" s="3" t="s">
        <v>1026</v>
      </c>
      <c r="C498" s="3" t="s">
        <v>208</v>
      </c>
      <c r="D498" s="3" t="s">
        <v>805</v>
      </c>
      <c r="E498" s="3" t="s">
        <v>806</v>
      </c>
    </row>
    <row r="499" spans="1:5">
      <c r="A499" s="3">
        <v>2200012</v>
      </c>
      <c r="B499" s="3" t="s">
        <v>1026</v>
      </c>
      <c r="C499" s="3" t="s">
        <v>333</v>
      </c>
      <c r="D499" s="3" t="s">
        <v>807</v>
      </c>
      <c r="E499" s="3" t="s">
        <v>806</v>
      </c>
    </row>
    <row r="500" spans="1:5">
      <c r="A500" s="3">
        <v>2200012</v>
      </c>
      <c r="B500" s="3" t="s">
        <v>1026</v>
      </c>
      <c r="C500" s="3" t="s">
        <v>808</v>
      </c>
      <c r="D500" s="3" t="s">
        <v>809</v>
      </c>
      <c r="E500" s="3" t="s">
        <v>806</v>
      </c>
    </row>
    <row r="501" spans="1:5">
      <c r="A501" s="3">
        <v>2200020</v>
      </c>
      <c r="B501" s="3" t="s">
        <v>1027</v>
      </c>
      <c r="C501" s="3" t="s">
        <v>208</v>
      </c>
      <c r="D501" s="3" t="s">
        <v>805</v>
      </c>
      <c r="E501" s="3" t="s">
        <v>806</v>
      </c>
    </row>
    <row r="502" spans="1:5">
      <c r="A502" s="3">
        <v>2200020</v>
      </c>
      <c r="B502" s="3" t="s">
        <v>1027</v>
      </c>
      <c r="C502" s="3" t="s">
        <v>333</v>
      </c>
      <c r="D502" s="3" t="s">
        <v>807</v>
      </c>
      <c r="E502" s="3" t="s">
        <v>806</v>
      </c>
    </row>
    <row r="503" spans="1:5">
      <c r="A503" s="3">
        <v>2200020</v>
      </c>
      <c r="B503" s="3" t="s">
        <v>1027</v>
      </c>
      <c r="C503" s="3" t="s">
        <v>808</v>
      </c>
      <c r="D503" s="3" t="s">
        <v>809</v>
      </c>
      <c r="E503" s="3" t="s">
        <v>806</v>
      </c>
    </row>
    <row r="504" spans="1:5">
      <c r="A504" s="3">
        <v>2200038</v>
      </c>
      <c r="B504" s="3" t="s">
        <v>1028</v>
      </c>
      <c r="C504" s="3" t="s">
        <v>208</v>
      </c>
      <c r="D504" s="3" t="s">
        <v>805</v>
      </c>
      <c r="E504" s="3" t="s">
        <v>806</v>
      </c>
    </row>
    <row r="505" spans="1:5">
      <c r="A505" s="3">
        <v>2200038</v>
      </c>
      <c r="B505" s="3" t="s">
        <v>1028</v>
      </c>
      <c r="C505" s="3" t="s">
        <v>333</v>
      </c>
      <c r="D505" s="3" t="s">
        <v>807</v>
      </c>
      <c r="E505" s="3" t="s">
        <v>806</v>
      </c>
    </row>
    <row r="506" spans="1:5">
      <c r="A506" s="3">
        <v>2200038</v>
      </c>
      <c r="B506" s="3" t="s">
        <v>1028</v>
      </c>
      <c r="C506" s="3" t="s">
        <v>808</v>
      </c>
      <c r="D506" s="3" t="s">
        <v>809</v>
      </c>
      <c r="E506" s="3" t="s">
        <v>806</v>
      </c>
    </row>
    <row r="507" spans="1:5">
      <c r="A507" s="3">
        <v>2200046</v>
      </c>
      <c r="B507" s="3" t="s">
        <v>1029</v>
      </c>
      <c r="C507" s="3" t="s">
        <v>208</v>
      </c>
      <c r="D507" s="3" t="s">
        <v>805</v>
      </c>
      <c r="E507" s="3" t="s">
        <v>806</v>
      </c>
    </row>
    <row r="508" spans="1:5">
      <c r="A508" s="3">
        <v>2200046</v>
      </c>
      <c r="B508" s="3" t="s">
        <v>1029</v>
      </c>
      <c r="C508" s="3" t="s">
        <v>333</v>
      </c>
      <c r="D508" s="3" t="s">
        <v>807</v>
      </c>
      <c r="E508" s="3" t="s">
        <v>806</v>
      </c>
    </row>
    <row r="509" spans="1:5">
      <c r="A509" s="3">
        <v>2200046</v>
      </c>
      <c r="B509" s="3" t="s">
        <v>1029</v>
      </c>
      <c r="C509" s="3" t="s">
        <v>1030</v>
      </c>
      <c r="D509" s="3" t="s">
        <v>1031</v>
      </c>
      <c r="E509" s="3" t="s">
        <v>806</v>
      </c>
    </row>
    <row r="510" spans="1:5">
      <c r="A510" s="3">
        <v>2200046</v>
      </c>
      <c r="B510" s="3" t="s">
        <v>1029</v>
      </c>
      <c r="C510" s="3" t="s">
        <v>808</v>
      </c>
      <c r="D510" s="3" t="s">
        <v>809</v>
      </c>
      <c r="E510" s="3" t="s">
        <v>806</v>
      </c>
    </row>
    <row r="511" spans="1:5">
      <c r="A511" s="3">
        <v>2200053</v>
      </c>
      <c r="B511" s="3" t="s">
        <v>1032</v>
      </c>
      <c r="C511" s="3" t="s">
        <v>208</v>
      </c>
      <c r="D511" s="3" t="s">
        <v>805</v>
      </c>
      <c r="E511" s="3" t="s">
        <v>806</v>
      </c>
    </row>
    <row r="512" spans="1:5">
      <c r="A512" s="3">
        <v>2200053</v>
      </c>
      <c r="B512" s="3" t="s">
        <v>1032</v>
      </c>
      <c r="C512" s="3" t="s">
        <v>333</v>
      </c>
      <c r="D512" s="3" t="s">
        <v>807</v>
      </c>
      <c r="E512" s="3" t="s">
        <v>806</v>
      </c>
    </row>
    <row r="513" spans="1:5">
      <c r="A513" s="3">
        <v>2200053</v>
      </c>
      <c r="B513" s="3" t="s">
        <v>1032</v>
      </c>
      <c r="C513" s="3" t="s">
        <v>808</v>
      </c>
      <c r="D513" s="3" t="s">
        <v>809</v>
      </c>
      <c r="E513" s="3" t="s">
        <v>806</v>
      </c>
    </row>
    <row r="514" spans="1:5">
      <c r="A514" s="3">
        <v>2200061</v>
      </c>
      <c r="B514" s="3" t="s">
        <v>1033</v>
      </c>
      <c r="C514" s="3" t="s">
        <v>208</v>
      </c>
      <c r="D514" s="3" t="s">
        <v>805</v>
      </c>
      <c r="E514" s="3" t="s">
        <v>806</v>
      </c>
    </row>
    <row r="515" spans="1:5">
      <c r="A515" s="3">
        <v>2200061</v>
      </c>
      <c r="B515" s="3" t="s">
        <v>1033</v>
      </c>
      <c r="C515" s="3" t="s">
        <v>333</v>
      </c>
      <c r="D515" s="3" t="s">
        <v>807</v>
      </c>
      <c r="E515" s="3" t="s">
        <v>806</v>
      </c>
    </row>
    <row r="516" spans="1:5">
      <c r="A516" s="3">
        <v>2200061</v>
      </c>
      <c r="B516" s="3" t="s">
        <v>1033</v>
      </c>
      <c r="C516" s="3" t="s">
        <v>808</v>
      </c>
      <c r="D516" s="3" t="s">
        <v>809</v>
      </c>
      <c r="E516" s="3" t="s">
        <v>806</v>
      </c>
    </row>
    <row r="517" spans="1:5">
      <c r="A517" s="3">
        <v>2200079</v>
      </c>
      <c r="B517" s="3" t="s">
        <v>1034</v>
      </c>
      <c r="C517" s="3" t="s">
        <v>208</v>
      </c>
      <c r="D517" s="3" t="s">
        <v>805</v>
      </c>
      <c r="E517" s="3" t="s">
        <v>806</v>
      </c>
    </row>
    <row r="518" spans="1:5">
      <c r="A518" s="3">
        <v>2200079</v>
      </c>
      <c r="B518" s="3" t="s">
        <v>1034</v>
      </c>
      <c r="C518" s="3" t="s">
        <v>333</v>
      </c>
      <c r="D518" s="3" t="s">
        <v>807</v>
      </c>
      <c r="E518" s="3" t="s">
        <v>806</v>
      </c>
    </row>
    <row r="519" spans="1:5">
      <c r="A519" s="3">
        <v>2200079</v>
      </c>
      <c r="B519" s="3" t="s">
        <v>1034</v>
      </c>
      <c r="C519" s="3" t="s">
        <v>310</v>
      </c>
      <c r="D519" s="3" t="s">
        <v>811</v>
      </c>
      <c r="E519" s="3" t="s">
        <v>806</v>
      </c>
    </row>
    <row r="520" spans="1:5">
      <c r="A520" s="3">
        <v>2200079</v>
      </c>
      <c r="B520" s="148" t="s">
        <v>1034</v>
      </c>
      <c r="C520" s="3" t="s">
        <v>808</v>
      </c>
      <c r="D520" s="3" t="s">
        <v>809</v>
      </c>
      <c r="E520" s="3" t="s">
        <v>806</v>
      </c>
    </row>
    <row r="521" spans="1:5">
      <c r="A521" s="3">
        <v>2200087</v>
      </c>
      <c r="B521" s="148" t="s">
        <v>1035</v>
      </c>
      <c r="C521" s="3" t="s">
        <v>208</v>
      </c>
      <c r="D521" s="3" t="s">
        <v>805</v>
      </c>
      <c r="E521" s="3" t="s">
        <v>806</v>
      </c>
    </row>
    <row r="522" spans="1:5">
      <c r="A522" s="3">
        <v>2200087</v>
      </c>
      <c r="B522" s="148" t="s">
        <v>1035</v>
      </c>
      <c r="C522" s="3" t="s">
        <v>333</v>
      </c>
      <c r="D522" s="3" t="s">
        <v>807</v>
      </c>
      <c r="E522" s="3" t="s">
        <v>806</v>
      </c>
    </row>
    <row r="523" spans="1:5">
      <c r="A523" s="3">
        <v>2200087</v>
      </c>
      <c r="B523" s="148" t="s">
        <v>1035</v>
      </c>
      <c r="C523" s="3" t="s">
        <v>808</v>
      </c>
      <c r="D523" s="3" t="s">
        <v>809</v>
      </c>
      <c r="E523" s="3" t="s">
        <v>806</v>
      </c>
    </row>
    <row r="524" spans="1:5">
      <c r="A524" s="3">
        <v>2200095</v>
      </c>
      <c r="B524" s="148" t="s">
        <v>1036</v>
      </c>
      <c r="C524" s="3" t="s">
        <v>208</v>
      </c>
      <c r="D524" s="3" t="s">
        <v>805</v>
      </c>
      <c r="E524" s="3" t="s">
        <v>806</v>
      </c>
    </row>
    <row r="525" spans="1:5">
      <c r="A525" s="3">
        <v>2200095</v>
      </c>
      <c r="B525" s="148" t="s">
        <v>1036</v>
      </c>
      <c r="C525" s="3" t="s">
        <v>333</v>
      </c>
      <c r="D525" s="3" t="s">
        <v>807</v>
      </c>
      <c r="E525" s="3" t="s">
        <v>806</v>
      </c>
    </row>
    <row r="526" spans="1:5">
      <c r="A526" s="3">
        <v>2200095</v>
      </c>
      <c r="B526" s="148" t="s">
        <v>1036</v>
      </c>
      <c r="C526" s="3" t="s">
        <v>310</v>
      </c>
      <c r="D526" s="3" t="s">
        <v>811</v>
      </c>
      <c r="E526" s="3" t="s">
        <v>806</v>
      </c>
    </row>
    <row r="527" spans="1:5">
      <c r="A527" s="3">
        <v>2200095</v>
      </c>
      <c r="B527" s="148" t="s">
        <v>1036</v>
      </c>
      <c r="C527" s="3" t="s">
        <v>808</v>
      </c>
      <c r="D527" s="3" t="s">
        <v>809</v>
      </c>
      <c r="E527" s="3" t="s">
        <v>806</v>
      </c>
    </row>
    <row r="528" spans="1:5">
      <c r="A528" s="3">
        <v>2200103</v>
      </c>
      <c r="B528" s="148" t="s">
        <v>1037</v>
      </c>
      <c r="C528" s="3" t="s">
        <v>208</v>
      </c>
      <c r="D528" s="3" t="s">
        <v>805</v>
      </c>
      <c r="E528" s="3" t="s">
        <v>806</v>
      </c>
    </row>
    <row r="529" spans="1:5">
      <c r="A529" s="3">
        <v>2200103</v>
      </c>
      <c r="B529" s="148" t="s">
        <v>1037</v>
      </c>
      <c r="C529" s="3" t="s">
        <v>333</v>
      </c>
      <c r="D529" s="3" t="s">
        <v>807</v>
      </c>
      <c r="E529" s="3" t="s">
        <v>806</v>
      </c>
    </row>
    <row r="530" spans="1:5">
      <c r="A530" s="3">
        <v>2200103</v>
      </c>
      <c r="B530" s="148" t="s">
        <v>1037</v>
      </c>
      <c r="C530" s="3" t="s">
        <v>310</v>
      </c>
      <c r="D530" s="3" t="s">
        <v>811</v>
      </c>
      <c r="E530" s="3" t="s">
        <v>806</v>
      </c>
    </row>
    <row r="531" spans="1:5">
      <c r="A531" s="3">
        <v>2200103</v>
      </c>
      <c r="B531" s="148" t="s">
        <v>1037</v>
      </c>
      <c r="C531" s="3" t="s">
        <v>808</v>
      </c>
      <c r="D531" s="3" t="s">
        <v>809</v>
      </c>
      <c r="E531" s="3" t="s">
        <v>806</v>
      </c>
    </row>
    <row r="532" spans="1:5">
      <c r="A532" s="3">
        <v>2200111</v>
      </c>
      <c r="B532" s="148" t="s">
        <v>1038</v>
      </c>
      <c r="C532" s="3" t="s">
        <v>208</v>
      </c>
      <c r="D532" s="3" t="s">
        <v>805</v>
      </c>
      <c r="E532" s="3" t="s">
        <v>806</v>
      </c>
    </row>
    <row r="533" spans="1:5">
      <c r="A533" s="3">
        <v>2200111</v>
      </c>
      <c r="B533" s="148" t="s">
        <v>1038</v>
      </c>
      <c r="C533" s="3" t="s">
        <v>333</v>
      </c>
      <c r="D533" s="3" t="s">
        <v>807</v>
      </c>
      <c r="E533" s="3" t="s">
        <v>806</v>
      </c>
    </row>
    <row r="534" spans="1:5">
      <c r="A534" s="3">
        <v>2200111</v>
      </c>
      <c r="B534" s="148" t="s">
        <v>1038</v>
      </c>
      <c r="C534" s="3" t="s">
        <v>808</v>
      </c>
      <c r="D534" s="3" t="s">
        <v>809</v>
      </c>
      <c r="E534" s="3" t="s">
        <v>806</v>
      </c>
    </row>
    <row r="535" spans="1:5">
      <c r="A535" s="3">
        <v>2200128</v>
      </c>
      <c r="B535" s="148" t="s">
        <v>1039</v>
      </c>
      <c r="C535" s="3" t="s">
        <v>208</v>
      </c>
      <c r="D535" s="3" t="s">
        <v>805</v>
      </c>
      <c r="E535" s="3" t="s">
        <v>905</v>
      </c>
    </row>
    <row r="536" spans="1:5">
      <c r="A536" s="3">
        <v>2200128</v>
      </c>
      <c r="B536" s="148" t="s">
        <v>1040</v>
      </c>
      <c r="C536" s="3" t="s">
        <v>333</v>
      </c>
      <c r="D536" s="3" t="s">
        <v>807</v>
      </c>
      <c r="E536" s="3" t="s">
        <v>905</v>
      </c>
    </row>
    <row r="537" spans="1:5">
      <c r="A537" s="3">
        <v>2200129</v>
      </c>
      <c r="B537" s="148" t="s">
        <v>1041</v>
      </c>
      <c r="C537" s="3" t="s">
        <v>208</v>
      </c>
      <c r="D537" s="3" t="s">
        <v>805</v>
      </c>
      <c r="E537" s="3" t="s">
        <v>905</v>
      </c>
    </row>
    <row r="538" spans="1:5">
      <c r="A538" s="3">
        <v>2200129</v>
      </c>
      <c r="B538" s="148" t="s">
        <v>1041</v>
      </c>
      <c r="C538" s="3" t="s">
        <v>333</v>
      </c>
      <c r="D538" s="3" t="s">
        <v>807</v>
      </c>
      <c r="E538" s="3" t="s">
        <v>905</v>
      </c>
    </row>
    <row r="539" spans="1:5">
      <c r="A539" s="3">
        <v>2200130</v>
      </c>
      <c r="B539" s="148" t="s">
        <v>1042</v>
      </c>
      <c r="C539" s="3" t="s">
        <v>208</v>
      </c>
      <c r="D539" s="3" t="s">
        <v>805</v>
      </c>
      <c r="E539" s="3" t="s">
        <v>905</v>
      </c>
    </row>
    <row r="540" spans="1:5" ht="25.5">
      <c r="A540" s="3">
        <v>2200131</v>
      </c>
      <c r="B540" s="149" t="s">
        <v>1043</v>
      </c>
      <c r="C540" s="3" t="s">
        <v>208</v>
      </c>
      <c r="D540" s="3" t="s">
        <v>805</v>
      </c>
      <c r="E540" s="3" t="s">
        <v>905</v>
      </c>
    </row>
    <row r="541" spans="1:5" ht="25.5">
      <c r="A541" s="3">
        <v>2200131</v>
      </c>
      <c r="B541" s="149" t="s">
        <v>1043</v>
      </c>
      <c r="C541" s="3" t="s">
        <v>333</v>
      </c>
      <c r="D541" s="3" t="s">
        <v>807</v>
      </c>
      <c r="E541" s="3" t="s">
        <v>905</v>
      </c>
    </row>
    <row r="542" spans="1:5">
      <c r="A542" s="3">
        <v>2400018</v>
      </c>
      <c r="B542" s="148" t="s">
        <v>1044</v>
      </c>
      <c r="C542" s="3" t="s">
        <v>208</v>
      </c>
      <c r="D542" s="3" t="s">
        <v>805</v>
      </c>
      <c r="E542" s="3" t="s">
        <v>1045</v>
      </c>
    </row>
    <row r="543" spans="1:5">
      <c r="A543" s="3">
        <v>2400018</v>
      </c>
      <c r="B543" s="148" t="s">
        <v>1044</v>
      </c>
      <c r="C543" s="3" t="s">
        <v>310</v>
      </c>
      <c r="D543" s="3" t="s">
        <v>811</v>
      </c>
      <c r="E543" s="3" t="s">
        <v>1046</v>
      </c>
    </row>
    <row r="544" spans="1:5">
      <c r="A544" s="3">
        <v>2400018</v>
      </c>
      <c r="B544" s="148" t="s">
        <v>1044</v>
      </c>
      <c r="C544" s="3" t="s">
        <v>808</v>
      </c>
      <c r="D544" s="3" t="s">
        <v>809</v>
      </c>
      <c r="E544" s="3" t="s">
        <v>1047</v>
      </c>
    </row>
    <row r="545" spans="1:5">
      <c r="A545" s="3">
        <v>2400026</v>
      </c>
      <c r="B545" s="148" t="s">
        <v>1048</v>
      </c>
      <c r="C545" s="3" t="s">
        <v>208</v>
      </c>
      <c r="D545" s="3" t="s">
        <v>805</v>
      </c>
      <c r="E545" s="3" t="s">
        <v>1045</v>
      </c>
    </row>
    <row r="546" spans="1:5">
      <c r="A546" s="3">
        <v>2400026</v>
      </c>
      <c r="B546" s="148" t="s">
        <v>1048</v>
      </c>
      <c r="C546" s="3" t="s">
        <v>310</v>
      </c>
      <c r="D546" s="3" t="s">
        <v>811</v>
      </c>
      <c r="E546" s="3" t="s">
        <v>1046</v>
      </c>
    </row>
    <row r="547" spans="1:5">
      <c r="A547" s="3">
        <v>2400026</v>
      </c>
      <c r="B547" s="148" t="s">
        <v>1048</v>
      </c>
      <c r="C547" s="3" t="s">
        <v>808</v>
      </c>
      <c r="D547" s="3" t="s">
        <v>809</v>
      </c>
      <c r="E547" s="3" t="s">
        <v>1047</v>
      </c>
    </row>
    <row r="548" spans="1:5">
      <c r="A548" s="3">
        <v>2400034</v>
      </c>
      <c r="B548" s="148" t="s">
        <v>1049</v>
      </c>
      <c r="C548" s="3" t="s">
        <v>208</v>
      </c>
      <c r="D548" s="3" t="s">
        <v>805</v>
      </c>
      <c r="E548" s="3" t="s">
        <v>1045</v>
      </c>
    </row>
    <row r="549" spans="1:5">
      <c r="A549" s="3">
        <v>2400034</v>
      </c>
      <c r="B549" s="148" t="s">
        <v>1049</v>
      </c>
      <c r="C549" s="3" t="s">
        <v>808</v>
      </c>
      <c r="D549" s="3" t="s">
        <v>809</v>
      </c>
      <c r="E549" s="3" t="s">
        <v>1047</v>
      </c>
    </row>
    <row r="550" spans="1:5">
      <c r="A550" s="3">
        <v>2400059</v>
      </c>
      <c r="B550" s="148" t="s">
        <v>1050</v>
      </c>
      <c r="C550" s="3" t="s">
        <v>208</v>
      </c>
      <c r="D550" s="3" t="s">
        <v>805</v>
      </c>
      <c r="E550" s="3" t="s">
        <v>1045</v>
      </c>
    </row>
    <row r="551" spans="1:5">
      <c r="A551" s="3">
        <v>2400059</v>
      </c>
      <c r="B551" s="148" t="s">
        <v>1050</v>
      </c>
      <c r="C551" s="3" t="s">
        <v>808</v>
      </c>
      <c r="D551" s="3" t="s">
        <v>809</v>
      </c>
      <c r="E551" s="3" t="s">
        <v>1047</v>
      </c>
    </row>
    <row r="552" spans="1:5">
      <c r="A552" s="3">
        <v>2400060</v>
      </c>
      <c r="B552" s="148" t="s">
        <v>1051</v>
      </c>
      <c r="C552" s="3" t="s">
        <v>208</v>
      </c>
      <c r="D552" s="3" t="s">
        <v>805</v>
      </c>
      <c r="E552" s="3" t="s">
        <v>905</v>
      </c>
    </row>
    <row r="553" spans="1:5">
      <c r="A553" s="3">
        <v>2400060</v>
      </c>
      <c r="B553" s="148" t="s">
        <v>1051</v>
      </c>
      <c r="C553" s="3" t="s">
        <v>333</v>
      </c>
      <c r="D553" s="3" t="s">
        <v>807</v>
      </c>
      <c r="E553" s="3" t="s">
        <v>905</v>
      </c>
    </row>
    <row r="554" spans="1:5">
      <c r="A554" s="3">
        <v>2400061</v>
      </c>
      <c r="B554" s="148" t="s">
        <v>1052</v>
      </c>
      <c r="C554" s="3" t="s">
        <v>208</v>
      </c>
      <c r="D554" s="3" t="s">
        <v>805</v>
      </c>
      <c r="E554" s="3" t="s">
        <v>905</v>
      </c>
    </row>
    <row r="555" spans="1:5">
      <c r="A555" s="3">
        <v>2400061</v>
      </c>
      <c r="B555" s="148" t="s">
        <v>1052</v>
      </c>
      <c r="C555" s="3" t="s">
        <v>333</v>
      </c>
      <c r="D555" s="3" t="s">
        <v>807</v>
      </c>
      <c r="E555" s="3" t="s">
        <v>905</v>
      </c>
    </row>
    <row r="556" spans="1:5">
      <c r="A556" s="3">
        <v>2400062</v>
      </c>
      <c r="B556" s="148" t="s">
        <v>1053</v>
      </c>
      <c r="C556" s="3" t="s">
        <v>208</v>
      </c>
      <c r="D556" s="3" t="s">
        <v>805</v>
      </c>
      <c r="E556" s="3" t="s">
        <v>905</v>
      </c>
    </row>
    <row r="557" spans="1:5">
      <c r="A557" s="3">
        <v>2400062</v>
      </c>
      <c r="B557" s="148" t="s">
        <v>1053</v>
      </c>
      <c r="C557" s="3" t="s">
        <v>333</v>
      </c>
      <c r="D557" s="3" t="s">
        <v>807</v>
      </c>
      <c r="E557" s="3" t="s">
        <v>905</v>
      </c>
    </row>
    <row r="558" spans="1:5">
      <c r="A558" s="3">
        <v>2400067</v>
      </c>
      <c r="B558" s="148" t="s">
        <v>1054</v>
      </c>
      <c r="C558" s="3" t="s">
        <v>208</v>
      </c>
      <c r="D558" s="3" t="s">
        <v>805</v>
      </c>
      <c r="E558" s="3" t="s">
        <v>1045</v>
      </c>
    </row>
    <row r="559" spans="1:5">
      <c r="A559" s="3">
        <v>2400067</v>
      </c>
      <c r="B559" s="148" t="s">
        <v>1054</v>
      </c>
      <c r="C559" s="3" t="s">
        <v>808</v>
      </c>
      <c r="D559" s="3" t="s">
        <v>809</v>
      </c>
      <c r="E559" s="3" t="s">
        <v>1047</v>
      </c>
    </row>
    <row r="560" spans="1:5" ht="25.5">
      <c r="A560" s="3">
        <v>2400075</v>
      </c>
      <c r="B560" s="149" t="s">
        <v>1055</v>
      </c>
      <c r="C560" s="3" t="s">
        <v>208</v>
      </c>
      <c r="D560" s="3" t="s">
        <v>805</v>
      </c>
      <c r="E560" s="3" t="s">
        <v>1045</v>
      </c>
    </row>
    <row r="561" spans="1:5" ht="25.5">
      <c r="A561" s="3">
        <v>2400075</v>
      </c>
      <c r="B561" s="149" t="s">
        <v>1056</v>
      </c>
      <c r="C561" s="3" t="s">
        <v>808</v>
      </c>
      <c r="D561" s="3" t="s">
        <v>809</v>
      </c>
      <c r="E561" s="3" t="s">
        <v>1047</v>
      </c>
    </row>
    <row r="562" spans="1:5" ht="25.5">
      <c r="A562" s="3">
        <v>2400075</v>
      </c>
      <c r="B562" s="149" t="s">
        <v>1056</v>
      </c>
      <c r="C562" s="3" t="s">
        <v>1057</v>
      </c>
      <c r="D562" s="3" t="s">
        <v>1058</v>
      </c>
      <c r="E562" s="3" t="s">
        <v>815</v>
      </c>
    </row>
    <row r="563" spans="1:5" ht="25.5">
      <c r="A563" s="3">
        <v>2400075</v>
      </c>
      <c r="B563" s="149" t="s">
        <v>1056</v>
      </c>
      <c r="C563" s="3" t="s">
        <v>1059</v>
      </c>
      <c r="D563" s="3" t="s">
        <v>1060</v>
      </c>
      <c r="E563" s="3" t="s">
        <v>815</v>
      </c>
    </row>
    <row r="564" spans="1:5">
      <c r="A564" s="3">
        <v>2400083</v>
      </c>
      <c r="B564" s="148" t="s">
        <v>1061</v>
      </c>
      <c r="C564" s="3" t="s">
        <v>208</v>
      </c>
      <c r="D564" s="3" t="s">
        <v>805</v>
      </c>
      <c r="E564" s="3" t="s">
        <v>1045</v>
      </c>
    </row>
    <row r="565" spans="1:5">
      <c r="A565" s="3">
        <v>2400083</v>
      </c>
      <c r="B565" s="148" t="s">
        <v>1061</v>
      </c>
      <c r="C565" s="3" t="s">
        <v>808</v>
      </c>
      <c r="D565" s="3" t="s">
        <v>809</v>
      </c>
      <c r="E565" s="3" t="s">
        <v>1047</v>
      </c>
    </row>
    <row r="566" spans="1:5">
      <c r="A566" s="3">
        <v>2400091</v>
      </c>
      <c r="B566" s="148" t="s">
        <v>1062</v>
      </c>
      <c r="C566" s="3" t="s">
        <v>208</v>
      </c>
      <c r="D566" s="3" t="s">
        <v>805</v>
      </c>
      <c r="E566" s="3" t="s">
        <v>1045</v>
      </c>
    </row>
    <row r="567" spans="1:5">
      <c r="A567" s="3">
        <v>2400091</v>
      </c>
      <c r="B567" s="148" t="s">
        <v>1062</v>
      </c>
      <c r="C567" s="3" t="s">
        <v>808</v>
      </c>
      <c r="D567" s="3" t="s">
        <v>809</v>
      </c>
      <c r="E567" s="3" t="s">
        <v>1047</v>
      </c>
    </row>
    <row r="568" spans="1:5">
      <c r="A568" s="3">
        <v>2400109</v>
      </c>
      <c r="B568" s="148" t="s">
        <v>1063</v>
      </c>
      <c r="C568" s="3" t="s">
        <v>208</v>
      </c>
      <c r="D568" s="3" t="s">
        <v>805</v>
      </c>
      <c r="E568" s="3" t="s">
        <v>1045</v>
      </c>
    </row>
    <row r="569" spans="1:5">
      <c r="A569" s="3">
        <v>2400109</v>
      </c>
      <c r="B569" s="148" t="s">
        <v>1063</v>
      </c>
      <c r="C569" s="3" t="s">
        <v>808</v>
      </c>
      <c r="D569" s="3" t="s">
        <v>809</v>
      </c>
      <c r="E569" s="3" t="s">
        <v>1047</v>
      </c>
    </row>
    <row r="570" spans="1:5">
      <c r="A570" s="3">
        <v>2400117</v>
      </c>
      <c r="B570" s="148" t="s">
        <v>868</v>
      </c>
      <c r="C570" s="3" t="s">
        <v>208</v>
      </c>
      <c r="D570" s="3" t="s">
        <v>805</v>
      </c>
      <c r="E570" s="3" t="s">
        <v>1045</v>
      </c>
    </row>
    <row r="571" spans="1:5">
      <c r="A571" s="3">
        <v>2400117</v>
      </c>
      <c r="B571" s="148" t="s">
        <v>868</v>
      </c>
      <c r="C571" s="3" t="s">
        <v>808</v>
      </c>
      <c r="D571" s="3" t="s">
        <v>809</v>
      </c>
      <c r="E571" s="3" t="s">
        <v>1047</v>
      </c>
    </row>
    <row r="572" spans="1:5">
      <c r="A572" s="3">
        <v>2400125</v>
      </c>
      <c r="B572" s="148" t="s">
        <v>1064</v>
      </c>
      <c r="C572" s="3" t="s">
        <v>208</v>
      </c>
      <c r="D572" s="3" t="s">
        <v>805</v>
      </c>
      <c r="E572" s="3" t="s">
        <v>1045</v>
      </c>
    </row>
    <row r="573" spans="1:5">
      <c r="A573" s="3">
        <v>2400125</v>
      </c>
      <c r="B573" s="3" t="s">
        <v>1064</v>
      </c>
      <c r="C573" s="3" t="s">
        <v>808</v>
      </c>
      <c r="D573" s="3" t="s">
        <v>809</v>
      </c>
      <c r="E573" s="3" t="s">
        <v>1047</v>
      </c>
    </row>
    <row r="574" spans="1:5">
      <c r="A574" s="3">
        <v>2400133</v>
      </c>
      <c r="B574" s="3" t="s">
        <v>1065</v>
      </c>
      <c r="C574" s="3" t="s">
        <v>208</v>
      </c>
      <c r="D574" s="3" t="s">
        <v>805</v>
      </c>
      <c r="E574" s="3" t="s">
        <v>1045</v>
      </c>
    </row>
    <row r="575" spans="1:5">
      <c r="A575" s="3">
        <v>2400133</v>
      </c>
      <c r="B575" s="3" t="s">
        <v>1065</v>
      </c>
      <c r="C575" s="3" t="s">
        <v>808</v>
      </c>
      <c r="D575" s="3" t="s">
        <v>809</v>
      </c>
      <c r="E575" s="3" t="s">
        <v>1047</v>
      </c>
    </row>
    <row r="576" spans="1:5">
      <c r="A576" s="3">
        <v>2400141</v>
      </c>
      <c r="B576" s="3" t="s">
        <v>1066</v>
      </c>
      <c r="C576" s="3" t="s">
        <v>208</v>
      </c>
      <c r="D576" s="3" t="s">
        <v>805</v>
      </c>
      <c r="E576" s="3" t="s">
        <v>1045</v>
      </c>
    </row>
    <row r="577" spans="1:5">
      <c r="A577" s="3">
        <v>2400141</v>
      </c>
      <c r="B577" s="3" t="s">
        <v>1066</v>
      </c>
      <c r="C577" s="3" t="s">
        <v>808</v>
      </c>
      <c r="D577" s="3" t="s">
        <v>809</v>
      </c>
      <c r="E577" s="3" t="s">
        <v>1047</v>
      </c>
    </row>
    <row r="578" spans="1:5">
      <c r="A578" s="3">
        <v>2400158</v>
      </c>
      <c r="B578" s="3" t="s">
        <v>1067</v>
      </c>
      <c r="C578" s="3" t="s">
        <v>208</v>
      </c>
      <c r="D578" s="3" t="s">
        <v>805</v>
      </c>
      <c r="E578" s="3" t="s">
        <v>1045</v>
      </c>
    </row>
    <row r="579" spans="1:5">
      <c r="A579" s="3">
        <v>2400158</v>
      </c>
      <c r="B579" s="3" t="s">
        <v>1067</v>
      </c>
      <c r="C579" s="3" t="s">
        <v>808</v>
      </c>
      <c r="D579" s="3" t="s">
        <v>809</v>
      </c>
      <c r="E579" s="3" t="s">
        <v>1047</v>
      </c>
    </row>
    <row r="580" spans="1:5">
      <c r="A580" s="3">
        <v>2400166</v>
      </c>
      <c r="B580" s="3" t="s">
        <v>1068</v>
      </c>
      <c r="C580" s="3" t="s">
        <v>208</v>
      </c>
      <c r="D580" s="3" t="s">
        <v>805</v>
      </c>
      <c r="E580" s="3" t="s">
        <v>1045</v>
      </c>
    </row>
    <row r="581" spans="1:5">
      <c r="A581" s="3">
        <v>2400166</v>
      </c>
      <c r="B581" s="3" t="s">
        <v>1068</v>
      </c>
      <c r="C581" s="3" t="s">
        <v>808</v>
      </c>
      <c r="D581" s="3" t="s">
        <v>809</v>
      </c>
      <c r="E581" s="3" t="s">
        <v>1047</v>
      </c>
    </row>
    <row r="582" spans="1:5">
      <c r="A582" s="3">
        <v>2400174</v>
      </c>
      <c r="B582" s="3" t="s">
        <v>1069</v>
      </c>
      <c r="C582" s="3" t="s">
        <v>208</v>
      </c>
      <c r="D582" s="3" t="s">
        <v>805</v>
      </c>
      <c r="E582" s="3" t="s">
        <v>1045</v>
      </c>
    </row>
    <row r="583" spans="1:5">
      <c r="A583" s="3">
        <v>2400174</v>
      </c>
      <c r="B583" s="3" t="s">
        <v>1069</v>
      </c>
      <c r="C583" s="3" t="s">
        <v>310</v>
      </c>
      <c r="D583" s="3" t="s">
        <v>811</v>
      </c>
      <c r="E583" s="3" t="s">
        <v>1046</v>
      </c>
    </row>
    <row r="584" spans="1:5">
      <c r="A584" s="3">
        <v>2400174</v>
      </c>
      <c r="B584" s="3" t="s">
        <v>1069</v>
      </c>
      <c r="C584" s="3" t="s">
        <v>808</v>
      </c>
      <c r="D584" s="3" t="s">
        <v>809</v>
      </c>
      <c r="E584" s="3" t="s">
        <v>1047</v>
      </c>
    </row>
    <row r="585" spans="1:5">
      <c r="A585" s="3">
        <v>2400182</v>
      </c>
      <c r="B585" s="3" t="s">
        <v>1070</v>
      </c>
      <c r="C585" s="3" t="s">
        <v>208</v>
      </c>
      <c r="D585" s="3" t="s">
        <v>805</v>
      </c>
      <c r="E585" s="3" t="s">
        <v>1045</v>
      </c>
    </row>
    <row r="586" spans="1:5">
      <c r="A586" s="3">
        <v>2400182</v>
      </c>
      <c r="B586" s="3" t="s">
        <v>1070</v>
      </c>
      <c r="C586" s="3" t="s">
        <v>808</v>
      </c>
      <c r="D586" s="3" t="s">
        <v>809</v>
      </c>
      <c r="E586" s="3" t="s">
        <v>1047</v>
      </c>
    </row>
    <row r="587" spans="1:5">
      <c r="A587" s="3">
        <v>2400190</v>
      </c>
      <c r="B587" s="3" t="s">
        <v>1071</v>
      </c>
      <c r="C587" s="3" t="s">
        <v>208</v>
      </c>
      <c r="D587" s="3" t="s">
        <v>805</v>
      </c>
      <c r="E587" s="3" t="s">
        <v>1045</v>
      </c>
    </row>
    <row r="588" spans="1:5">
      <c r="A588" s="3">
        <v>2400190</v>
      </c>
      <c r="B588" s="3" t="s">
        <v>1071</v>
      </c>
      <c r="C588" s="3" t="s">
        <v>808</v>
      </c>
      <c r="D588" s="3" t="s">
        <v>809</v>
      </c>
      <c r="E588" s="3" t="s">
        <v>1047</v>
      </c>
    </row>
    <row r="589" spans="1:5">
      <c r="A589" s="3">
        <v>2400208</v>
      </c>
      <c r="B589" s="3" t="s">
        <v>1072</v>
      </c>
      <c r="C589" s="3" t="s">
        <v>208</v>
      </c>
      <c r="D589" s="3" t="s">
        <v>805</v>
      </c>
      <c r="E589" s="3" t="s">
        <v>1073</v>
      </c>
    </row>
    <row r="590" spans="1:5">
      <c r="A590" s="3">
        <v>2400208</v>
      </c>
      <c r="B590" s="3" t="s">
        <v>1072</v>
      </c>
      <c r="C590" s="3" t="s">
        <v>808</v>
      </c>
      <c r="D590" s="3" t="s">
        <v>809</v>
      </c>
      <c r="E590" s="3" t="s">
        <v>1047</v>
      </c>
    </row>
    <row r="591" spans="1:5">
      <c r="A591" s="3">
        <v>2400216</v>
      </c>
      <c r="B591" s="3" t="s">
        <v>1074</v>
      </c>
      <c r="C591" s="3" t="s">
        <v>208</v>
      </c>
      <c r="D591" s="3" t="s">
        <v>805</v>
      </c>
      <c r="E591" s="3" t="s">
        <v>1045</v>
      </c>
    </row>
    <row r="592" spans="1:5">
      <c r="A592" s="3">
        <v>2400216</v>
      </c>
      <c r="B592" s="3" t="s">
        <v>1074</v>
      </c>
      <c r="C592" s="3" t="s">
        <v>808</v>
      </c>
      <c r="D592" s="3" t="s">
        <v>809</v>
      </c>
      <c r="E592" s="3" t="s">
        <v>1047</v>
      </c>
    </row>
    <row r="593" spans="1:5">
      <c r="A593" s="3">
        <v>2400224</v>
      </c>
      <c r="B593" s="3" t="s">
        <v>1075</v>
      </c>
      <c r="C593" s="3" t="s">
        <v>208</v>
      </c>
      <c r="D593" s="3" t="s">
        <v>805</v>
      </c>
      <c r="E593" s="3" t="s">
        <v>1073</v>
      </c>
    </row>
    <row r="594" spans="1:5">
      <c r="A594" s="3">
        <v>2400224</v>
      </c>
      <c r="B594" s="3" t="s">
        <v>1075</v>
      </c>
      <c r="C594" s="3" t="s">
        <v>808</v>
      </c>
      <c r="D594" s="3" t="s">
        <v>809</v>
      </c>
      <c r="E594" s="3" t="s">
        <v>1047</v>
      </c>
    </row>
    <row r="595" spans="1:5">
      <c r="A595" s="3">
        <v>2400232</v>
      </c>
      <c r="B595" s="3" t="s">
        <v>1076</v>
      </c>
      <c r="C595" s="3" t="s">
        <v>208</v>
      </c>
      <c r="D595" s="3" t="s">
        <v>805</v>
      </c>
      <c r="E595" s="3" t="s">
        <v>1045</v>
      </c>
    </row>
    <row r="596" spans="1:5">
      <c r="A596" s="3">
        <v>2400232</v>
      </c>
      <c r="B596" s="3" t="s">
        <v>1076</v>
      </c>
      <c r="C596" s="3" t="s">
        <v>808</v>
      </c>
      <c r="D596" s="3" t="s">
        <v>809</v>
      </c>
      <c r="E596" s="3" t="s">
        <v>1047</v>
      </c>
    </row>
    <row r="597" spans="1:5">
      <c r="A597" s="3">
        <v>2400240</v>
      </c>
      <c r="B597" s="3" t="s">
        <v>1077</v>
      </c>
      <c r="C597" s="3" t="s">
        <v>208</v>
      </c>
      <c r="D597" s="3" t="s">
        <v>805</v>
      </c>
      <c r="E597" s="3" t="s">
        <v>1073</v>
      </c>
    </row>
    <row r="598" spans="1:5">
      <c r="A598" s="3">
        <v>2400240</v>
      </c>
      <c r="B598" s="3" t="s">
        <v>1077</v>
      </c>
      <c r="C598" s="3" t="s">
        <v>808</v>
      </c>
      <c r="D598" s="3" t="s">
        <v>809</v>
      </c>
      <c r="E598" s="3" t="s">
        <v>1047</v>
      </c>
    </row>
    <row r="599" spans="1:5">
      <c r="A599" s="3">
        <v>2400257</v>
      </c>
      <c r="B599" s="3" t="s">
        <v>1078</v>
      </c>
      <c r="C599" s="3" t="s">
        <v>208</v>
      </c>
      <c r="D599" s="3" t="s">
        <v>805</v>
      </c>
      <c r="E599" s="3" t="s">
        <v>1045</v>
      </c>
    </row>
    <row r="600" spans="1:5">
      <c r="A600" s="3">
        <v>2400257</v>
      </c>
      <c r="B600" s="3" t="s">
        <v>1078</v>
      </c>
      <c r="C600" s="3" t="s">
        <v>808</v>
      </c>
      <c r="D600" s="3" t="s">
        <v>809</v>
      </c>
      <c r="E600" s="3" t="s">
        <v>1047</v>
      </c>
    </row>
    <row r="601" spans="1:5">
      <c r="A601" s="3">
        <v>2400265</v>
      </c>
      <c r="B601" s="148" t="s">
        <v>1079</v>
      </c>
      <c r="C601" s="3" t="s">
        <v>208</v>
      </c>
      <c r="D601" s="3" t="s">
        <v>805</v>
      </c>
      <c r="E601" s="3" t="s">
        <v>1045</v>
      </c>
    </row>
    <row r="602" spans="1:5">
      <c r="A602" s="3">
        <v>2400265</v>
      </c>
      <c r="B602" s="148" t="s">
        <v>1079</v>
      </c>
      <c r="C602" s="3" t="s">
        <v>808</v>
      </c>
      <c r="D602" s="3" t="s">
        <v>809</v>
      </c>
      <c r="E602" s="3" t="s">
        <v>1047</v>
      </c>
    </row>
    <row r="603" spans="1:5">
      <c r="A603" s="3">
        <v>2400273</v>
      </c>
      <c r="B603" s="148" t="s">
        <v>1080</v>
      </c>
      <c r="C603" s="3" t="s">
        <v>208</v>
      </c>
      <c r="D603" s="3" t="s">
        <v>805</v>
      </c>
      <c r="E603" s="3" t="s">
        <v>1045</v>
      </c>
    </row>
    <row r="604" spans="1:5">
      <c r="A604" s="3">
        <v>2400273</v>
      </c>
      <c r="B604" s="148" t="s">
        <v>1080</v>
      </c>
      <c r="C604" s="3" t="s">
        <v>808</v>
      </c>
      <c r="D604" s="3" t="s">
        <v>809</v>
      </c>
      <c r="E604" s="3" t="s">
        <v>1047</v>
      </c>
    </row>
    <row r="605" spans="1:5">
      <c r="A605" s="3">
        <v>2400281</v>
      </c>
      <c r="B605" s="148" t="s">
        <v>1081</v>
      </c>
      <c r="C605" s="3" t="s">
        <v>208</v>
      </c>
      <c r="D605" s="3" t="s">
        <v>805</v>
      </c>
      <c r="E605" s="3" t="s">
        <v>1045</v>
      </c>
    </row>
    <row r="606" spans="1:5">
      <c r="A606" s="3">
        <v>2400281</v>
      </c>
      <c r="B606" s="148" t="s">
        <v>1082</v>
      </c>
      <c r="C606" s="3" t="s">
        <v>808</v>
      </c>
      <c r="D606" s="3" t="s">
        <v>809</v>
      </c>
      <c r="E606" s="3" t="s">
        <v>1047</v>
      </c>
    </row>
    <row r="607" spans="1:5">
      <c r="A607" s="3">
        <v>2400299</v>
      </c>
      <c r="B607" s="148" t="s">
        <v>1083</v>
      </c>
      <c r="C607" s="3" t="s">
        <v>208</v>
      </c>
      <c r="D607" s="3" t="s">
        <v>805</v>
      </c>
      <c r="E607" s="3" t="s">
        <v>1045</v>
      </c>
    </row>
    <row r="608" spans="1:5">
      <c r="A608" s="3">
        <v>2400299</v>
      </c>
      <c r="B608" s="148" t="s">
        <v>1083</v>
      </c>
      <c r="C608" s="3" t="s">
        <v>808</v>
      </c>
      <c r="D608" s="3" t="s">
        <v>809</v>
      </c>
      <c r="E608" s="3" t="s">
        <v>1047</v>
      </c>
    </row>
    <row r="609" spans="1:5">
      <c r="A609" s="3">
        <v>2400307</v>
      </c>
      <c r="B609" s="148" t="s">
        <v>1084</v>
      </c>
      <c r="C609" s="3" t="s">
        <v>208</v>
      </c>
      <c r="D609" s="3" t="s">
        <v>805</v>
      </c>
      <c r="E609" s="3" t="s">
        <v>1045</v>
      </c>
    </row>
    <row r="610" spans="1:5">
      <c r="A610" s="3">
        <v>2400307</v>
      </c>
      <c r="B610" s="148" t="s">
        <v>1084</v>
      </c>
      <c r="C610" s="3" t="s">
        <v>808</v>
      </c>
      <c r="D610" s="3" t="s">
        <v>809</v>
      </c>
      <c r="E610" s="3" t="s">
        <v>1047</v>
      </c>
    </row>
    <row r="611" spans="1:5" ht="25.5">
      <c r="A611" s="3">
        <v>2400315</v>
      </c>
      <c r="B611" s="149" t="s">
        <v>1085</v>
      </c>
      <c r="C611" s="3" t="s">
        <v>208</v>
      </c>
      <c r="D611" s="3" t="s">
        <v>805</v>
      </c>
      <c r="E611" s="3" t="s">
        <v>1045</v>
      </c>
    </row>
    <row r="612" spans="1:5" ht="25.5">
      <c r="A612" s="3">
        <v>2400315</v>
      </c>
      <c r="B612" s="149" t="s">
        <v>1085</v>
      </c>
      <c r="C612" s="3" t="s">
        <v>808</v>
      </c>
      <c r="D612" s="3" t="s">
        <v>809</v>
      </c>
      <c r="E612" s="3" t="s">
        <v>1047</v>
      </c>
    </row>
    <row r="613" spans="1:5">
      <c r="A613" s="3">
        <v>2400323</v>
      </c>
      <c r="B613" s="148" t="s">
        <v>1086</v>
      </c>
      <c r="C613" s="3" t="s">
        <v>208</v>
      </c>
      <c r="D613" s="3" t="s">
        <v>805</v>
      </c>
      <c r="E613" s="3" t="s">
        <v>1045</v>
      </c>
    </row>
    <row r="614" spans="1:5">
      <c r="A614" s="3">
        <v>2400323</v>
      </c>
      <c r="B614" s="148" t="s">
        <v>1086</v>
      </c>
      <c r="C614" s="3" t="s">
        <v>808</v>
      </c>
      <c r="D614" s="3" t="s">
        <v>809</v>
      </c>
      <c r="E614" s="3" t="s">
        <v>1047</v>
      </c>
    </row>
    <row r="615" spans="1:5">
      <c r="A615" s="3">
        <v>2400331</v>
      </c>
      <c r="B615" s="148" t="s">
        <v>1087</v>
      </c>
      <c r="C615" s="3" t="s">
        <v>208</v>
      </c>
      <c r="D615" s="3" t="s">
        <v>805</v>
      </c>
      <c r="E615" s="3" t="s">
        <v>1045</v>
      </c>
    </row>
    <row r="616" spans="1:5">
      <c r="A616" s="3">
        <v>2400331</v>
      </c>
      <c r="B616" s="148" t="s">
        <v>1087</v>
      </c>
      <c r="C616" s="3" t="s">
        <v>808</v>
      </c>
      <c r="D616" s="3" t="s">
        <v>809</v>
      </c>
      <c r="E616" s="3" t="s">
        <v>1047</v>
      </c>
    </row>
    <row r="617" spans="1:5">
      <c r="A617" s="3">
        <v>2400349</v>
      </c>
      <c r="B617" s="148" t="s">
        <v>1088</v>
      </c>
      <c r="C617" s="3" t="s">
        <v>208</v>
      </c>
      <c r="D617" s="3" t="s">
        <v>805</v>
      </c>
      <c r="E617" s="3" t="s">
        <v>1073</v>
      </c>
    </row>
    <row r="618" spans="1:5">
      <c r="A618" s="3">
        <v>2400349</v>
      </c>
      <c r="B618" s="148" t="s">
        <v>1088</v>
      </c>
      <c r="C618" s="3" t="s">
        <v>808</v>
      </c>
      <c r="D618" s="3" t="s">
        <v>809</v>
      </c>
      <c r="E618" s="3" t="s">
        <v>1047</v>
      </c>
    </row>
    <row r="619" spans="1:5">
      <c r="A619" s="3">
        <v>2400356</v>
      </c>
      <c r="B619" s="148" t="s">
        <v>1089</v>
      </c>
      <c r="C619" s="3" t="s">
        <v>208</v>
      </c>
      <c r="D619" s="3" t="s">
        <v>805</v>
      </c>
      <c r="E619" s="3" t="s">
        <v>1045</v>
      </c>
    </row>
    <row r="620" spans="1:5">
      <c r="A620" s="3">
        <v>2400356</v>
      </c>
      <c r="B620" s="148" t="s">
        <v>1089</v>
      </c>
      <c r="C620" s="3" t="s">
        <v>808</v>
      </c>
      <c r="D620" s="3" t="s">
        <v>809</v>
      </c>
      <c r="E620" s="3" t="s">
        <v>1047</v>
      </c>
    </row>
    <row r="621" spans="1:5">
      <c r="A621" s="3">
        <v>2400364</v>
      </c>
      <c r="B621" s="148" t="s">
        <v>1090</v>
      </c>
      <c r="C621" s="3" t="s">
        <v>208</v>
      </c>
      <c r="D621" s="3" t="s">
        <v>805</v>
      </c>
      <c r="E621" s="3" t="s">
        <v>1073</v>
      </c>
    </row>
    <row r="622" spans="1:5">
      <c r="A622" s="3">
        <v>2400364</v>
      </c>
      <c r="B622" s="148" t="s">
        <v>1090</v>
      </c>
      <c r="C622" s="3" t="s">
        <v>808</v>
      </c>
      <c r="D622" s="3" t="s">
        <v>809</v>
      </c>
      <c r="E622" s="3" t="s">
        <v>1047</v>
      </c>
    </row>
    <row r="623" spans="1:5">
      <c r="A623" s="3">
        <v>2400372</v>
      </c>
      <c r="B623" s="148" t="s">
        <v>1091</v>
      </c>
      <c r="C623" s="3" t="s">
        <v>208</v>
      </c>
      <c r="D623" s="3" t="s">
        <v>805</v>
      </c>
      <c r="E623" s="3" t="s">
        <v>1045</v>
      </c>
    </row>
    <row r="624" spans="1:5">
      <c r="A624" s="3">
        <v>2400372</v>
      </c>
      <c r="B624" s="148" t="s">
        <v>1092</v>
      </c>
      <c r="C624" s="3" t="s">
        <v>808</v>
      </c>
      <c r="D624" s="3" t="s">
        <v>809</v>
      </c>
      <c r="E624" s="3" t="s">
        <v>1047</v>
      </c>
    </row>
    <row r="625" spans="1:5">
      <c r="A625" s="3">
        <v>2400380</v>
      </c>
      <c r="B625" s="148" t="s">
        <v>1093</v>
      </c>
      <c r="C625" s="3" t="s">
        <v>208</v>
      </c>
      <c r="D625" s="3" t="s">
        <v>805</v>
      </c>
      <c r="E625" s="3" t="s">
        <v>1045</v>
      </c>
    </row>
    <row r="626" spans="1:5">
      <c r="A626" s="3">
        <v>2400380</v>
      </c>
      <c r="B626" s="148" t="s">
        <v>1093</v>
      </c>
      <c r="C626" s="3" t="s">
        <v>808</v>
      </c>
      <c r="D626" s="3" t="s">
        <v>809</v>
      </c>
      <c r="E626" s="3" t="s">
        <v>1047</v>
      </c>
    </row>
    <row r="627" spans="1:5">
      <c r="A627" s="3">
        <v>2400398</v>
      </c>
      <c r="B627" s="148" t="s">
        <v>1094</v>
      </c>
      <c r="C627" s="3" t="s">
        <v>208</v>
      </c>
      <c r="D627" s="3" t="s">
        <v>805</v>
      </c>
      <c r="E627" s="3" t="s">
        <v>1045</v>
      </c>
    </row>
    <row r="628" spans="1:5">
      <c r="A628" s="3">
        <v>2400398</v>
      </c>
      <c r="B628" s="3" t="s">
        <v>1094</v>
      </c>
      <c r="C628" s="3" t="s">
        <v>808</v>
      </c>
      <c r="D628" s="3" t="s">
        <v>809</v>
      </c>
      <c r="E628" s="3" t="s">
        <v>1047</v>
      </c>
    </row>
    <row r="629" spans="1:5">
      <c r="A629" s="3">
        <v>2400414</v>
      </c>
      <c r="B629" s="3" t="s">
        <v>1095</v>
      </c>
      <c r="C629" s="3" t="s">
        <v>208</v>
      </c>
      <c r="D629" s="3" t="s">
        <v>805</v>
      </c>
      <c r="E629" s="3" t="s">
        <v>1045</v>
      </c>
    </row>
    <row r="630" spans="1:5">
      <c r="A630" s="3">
        <v>2400414</v>
      </c>
      <c r="B630" s="3" t="s">
        <v>1095</v>
      </c>
      <c r="C630" s="3" t="s">
        <v>808</v>
      </c>
      <c r="D630" s="3" t="s">
        <v>809</v>
      </c>
      <c r="E630" s="3" t="s">
        <v>1047</v>
      </c>
    </row>
    <row r="631" spans="1:5">
      <c r="A631" s="3">
        <v>2400422</v>
      </c>
      <c r="B631" s="3" t="s">
        <v>1096</v>
      </c>
      <c r="C631" s="3" t="s">
        <v>208</v>
      </c>
      <c r="D631" s="3" t="s">
        <v>805</v>
      </c>
      <c r="E631" s="3" t="s">
        <v>1045</v>
      </c>
    </row>
    <row r="632" spans="1:5">
      <c r="A632" s="3">
        <v>2400422</v>
      </c>
      <c r="B632" s="3" t="s">
        <v>1096</v>
      </c>
      <c r="C632" s="3" t="s">
        <v>808</v>
      </c>
      <c r="D632" s="3" t="s">
        <v>809</v>
      </c>
      <c r="E632" s="3" t="s">
        <v>1047</v>
      </c>
    </row>
    <row r="633" spans="1:5">
      <c r="A633" s="3">
        <v>2400430</v>
      </c>
      <c r="B633" s="3" t="s">
        <v>1097</v>
      </c>
      <c r="C633" s="3" t="s">
        <v>208</v>
      </c>
      <c r="D633" s="3" t="s">
        <v>805</v>
      </c>
      <c r="E633" s="3" t="s">
        <v>1045</v>
      </c>
    </row>
    <row r="634" spans="1:5">
      <c r="A634" s="3">
        <v>2400430</v>
      </c>
      <c r="B634" s="3" t="s">
        <v>1097</v>
      </c>
      <c r="C634" s="3" t="s">
        <v>808</v>
      </c>
      <c r="D634" s="3" t="s">
        <v>809</v>
      </c>
      <c r="E634" s="3" t="s">
        <v>1047</v>
      </c>
    </row>
    <row r="635" spans="1:5">
      <c r="A635" s="3">
        <v>2400448</v>
      </c>
      <c r="B635" s="3" t="s">
        <v>1098</v>
      </c>
      <c r="C635" s="3" t="s">
        <v>208</v>
      </c>
      <c r="D635" s="3" t="s">
        <v>805</v>
      </c>
      <c r="E635" s="3" t="s">
        <v>1073</v>
      </c>
    </row>
    <row r="636" spans="1:5">
      <c r="A636" s="3">
        <v>2400448</v>
      </c>
      <c r="B636" s="3" t="s">
        <v>1098</v>
      </c>
      <c r="C636" s="3" t="s">
        <v>808</v>
      </c>
      <c r="D636" s="3" t="s">
        <v>809</v>
      </c>
      <c r="E636" s="3" t="s">
        <v>1047</v>
      </c>
    </row>
    <row r="637" spans="1:5">
      <c r="A637" s="3">
        <v>2400455</v>
      </c>
      <c r="B637" s="3" t="s">
        <v>1099</v>
      </c>
      <c r="C637" s="3" t="s">
        <v>208</v>
      </c>
      <c r="D637" s="3" t="s">
        <v>805</v>
      </c>
      <c r="E637" s="3" t="s">
        <v>1045</v>
      </c>
    </row>
    <row r="638" spans="1:5">
      <c r="A638" s="3">
        <v>2400455</v>
      </c>
      <c r="B638" s="3" t="s">
        <v>1099</v>
      </c>
      <c r="C638" s="3" t="s">
        <v>808</v>
      </c>
      <c r="D638" s="3" t="s">
        <v>809</v>
      </c>
      <c r="E638" s="3" t="s">
        <v>1047</v>
      </c>
    </row>
    <row r="639" spans="1:5">
      <c r="A639" s="3">
        <v>2400463</v>
      </c>
      <c r="B639" s="3" t="s">
        <v>1100</v>
      </c>
      <c r="C639" s="3" t="s">
        <v>208</v>
      </c>
      <c r="D639" s="3" t="s">
        <v>805</v>
      </c>
      <c r="E639" s="3" t="s">
        <v>1045</v>
      </c>
    </row>
    <row r="640" spans="1:5">
      <c r="A640" s="3">
        <v>2400463</v>
      </c>
      <c r="B640" s="3" t="s">
        <v>1100</v>
      </c>
      <c r="C640" s="3" t="s">
        <v>808</v>
      </c>
      <c r="D640" s="3" t="s">
        <v>809</v>
      </c>
      <c r="E640" s="3" t="s">
        <v>1047</v>
      </c>
    </row>
    <row r="641" spans="1:5">
      <c r="A641" s="3">
        <v>2400471</v>
      </c>
      <c r="B641" s="3" t="s">
        <v>1101</v>
      </c>
      <c r="C641" s="3" t="s">
        <v>208</v>
      </c>
      <c r="D641" s="3" t="s">
        <v>805</v>
      </c>
      <c r="E641" s="3" t="s">
        <v>1045</v>
      </c>
    </row>
    <row r="642" spans="1:5">
      <c r="A642" s="3">
        <v>2400471</v>
      </c>
      <c r="B642" s="3" t="s">
        <v>1101</v>
      </c>
      <c r="C642" s="3" t="s">
        <v>310</v>
      </c>
      <c r="D642" s="3" t="s">
        <v>811</v>
      </c>
      <c r="E642" s="3" t="s">
        <v>1046</v>
      </c>
    </row>
    <row r="643" spans="1:5">
      <c r="A643" s="3">
        <v>2400471</v>
      </c>
      <c r="B643" s="3" t="s">
        <v>1101</v>
      </c>
      <c r="C643" s="3" t="s">
        <v>808</v>
      </c>
      <c r="D643" s="3" t="s">
        <v>809</v>
      </c>
      <c r="E643" s="3" t="s">
        <v>1047</v>
      </c>
    </row>
    <row r="644" spans="1:5">
      <c r="A644" s="3">
        <v>2400489</v>
      </c>
      <c r="B644" s="3" t="s">
        <v>1102</v>
      </c>
      <c r="C644" s="3" t="s">
        <v>208</v>
      </c>
      <c r="D644" s="3" t="s">
        <v>805</v>
      </c>
      <c r="E644" s="3" t="s">
        <v>1045</v>
      </c>
    </row>
    <row r="645" spans="1:5">
      <c r="A645" s="3">
        <v>2400489</v>
      </c>
      <c r="B645" s="3" t="s">
        <v>1102</v>
      </c>
      <c r="C645" s="3" t="s">
        <v>310</v>
      </c>
      <c r="D645" s="3" t="s">
        <v>811</v>
      </c>
      <c r="E645" s="3" t="s">
        <v>1046</v>
      </c>
    </row>
    <row r="646" spans="1:5">
      <c r="A646" s="3">
        <v>2400489</v>
      </c>
      <c r="B646" s="3" t="s">
        <v>1102</v>
      </c>
      <c r="C646" s="3" t="s">
        <v>808</v>
      </c>
      <c r="D646" s="3" t="s">
        <v>809</v>
      </c>
      <c r="E646" s="3" t="s">
        <v>1047</v>
      </c>
    </row>
    <row r="647" spans="1:5">
      <c r="A647" s="3">
        <v>2400497</v>
      </c>
      <c r="B647" s="3" t="s">
        <v>1103</v>
      </c>
      <c r="C647" s="3" t="s">
        <v>208</v>
      </c>
      <c r="D647" s="3" t="s">
        <v>805</v>
      </c>
      <c r="E647" s="3" t="s">
        <v>1045</v>
      </c>
    </row>
    <row r="648" spans="1:5">
      <c r="A648" s="3">
        <v>2400497</v>
      </c>
      <c r="B648" s="3" t="s">
        <v>1103</v>
      </c>
      <c r="C648" s="3" t="s">
        <v>310</v>
      </c>
      <c r="D648" s="3" t="s">
        <v>811</v>
      </c>
      <c r="E648" s="3" t="s">
        <v>1046</v>
      </c>
    </row>
    <row r="649" spans="1:5">
      <c r="A649" s="3">
        <v>2400497</v>
      </c>
      <c r="B649" s="3" t="s">
        <v>1103</v>
      </c>
      <c r="C649" s="3" t="s">
        <v>808</v>
      </c>
      <c r="D649" s="3" t="s">
        <v>809</v>
      </c>
      <c r="E649" s="3" t="s">
        <v>1047</v>
      </c>
    </row>
    <row r="650" spans="1:5">
      <c r="A650" s="3">
        <v>2400505</v>
      </c>
      <c r="B650" s="3" t="s">
        <v>1104</v>
      </c>
      <c r="C650" s="3" t="s">
        <v>208</v>
      </c>
      <c r="D650" s="3" t="s">
        <v>805</v>
      </c>
      <c r="E650" s="3" t="s">
        <v>1045</v>
      </c>
    </row>
    <row r="651" spans="1:5">
      <c r="A651" s="3">
        <v>2400505</v>
      </c>
      <c r="B651" s="3" t="s">
        <v>1104</v>
      </c>
      <c r="C651" s="3" t="s">
        <v>808</v>
      </c>
      <c r="D651" s="3" t="s">
        <v>809</v>
      </c>
      <c r="E651" s="3" t="s">
        <v>1047</v>
      </c>
    </row>
    <row r="652" spans="1:5">
      <c r="A652" s="3">
        <v>2400513</v>
      </c>
      <c r="B652" s="3" t="s">
        <v>1105</v>
      </c>
      <c r="C652" s="3" t="s">
        <v>208</v>
      </c>
      <c r="D652" s="3" t="s">
        <v>805</v>
      </c>
      <c r="E652" s="3" t="s">
        <v>1045</v>
      </c>
    </row>
    <row r="653" spans="1:5">
      <c r="A653" s="3">
        <v>2400513</v>
      </c>
      <c r="B653" s="3" t="s">
        <v>1105</v>
      </c>
      <c r="C653" s="3" t="s">
        <v>808</v>
      </c>
      <c r="D653" s="3" t="s">
        <v>809</v>
      </c>
      <c r="E653" s="3" t="s">
        <v>1047</v>
      </c>
    </row>
    <row r="654" spans="1:5">
      <c r="A654" s="3">
        <v>2400521</v>
      </c>
      <c r="B654" s="3" t="s">
        <v>1106</v>
      </c>
      <c r="C654" s="3" t="s">
        <v>208</v>
      </c>
      <c r="D654" s="3" t="s">
        <v>805</v>
      </c>
      <c r="E654" s="3" t="s">
        <v>1045</v>
      </c>
    </row>
    <row r="655" spans="1:5">
      <c r="A655" s="3">
        <v>2400521</v>
      </c>
      <c r="B655" s="3" t="s">
        <v>1106</v>
      </c>
      <c r="C655" s="3" t="s">
        <v>808</v>
      </c>
      <c r="D655" s="3" t="s">
        <v>809</v>
      </c>
      <c r="E655" s="3" t="s">
        <v>1047</v>
      </c>
    </row>
    <row r="656" spans="1:5">
      <c r="A656" s="3">
        <v>2400539</v>
      </c>
      <c r="B656" s="3" t="s">
        <v>1107</v>
      </c>
      <c r="C656" s="3" t="s">
        <v>208</v>
      </c>
      <c r="D656" s="3" t="s">
        <v>805</v>
      </c>
      <c r="E656" s="3" t="s">
        <v>1045</v>
      </c>
    </row>
    <row r="657" spans="1:5">
      <c r="A657" s="3">
        <v>2400539</v>
      </c>
      <c r="B657" s="3" t="s">
        <v>1107</v>
      </c>
      <c r="C657" s="3" t="s">
        <v>808</v>
      </c>
      <c r="D657" s="3" t="s">
        <v>809</v>
      </c>
      <c r="E657" s="3" t="s">
        <v>1047</v>
      </c>
    </row>
    <row r="658" spans="1:5">
      <c r="A658" s="3">
        <v>2400547</v>
      </c>
      <c r="B658" s="3" t="s">
        <v>1108</v>
      </c>
      <c r="C658" s="3" t="s">
        <v>208</v>
      </c>
      <c r="D658" s="3" t="s">
        <v>805</v>
      </c>
      <c r="E658" s="3" t="s">
        <v>1045</v>
      </c>
    </row>
    <row r="659" spans="1:5">
      <c r="A659" s="3">
        <v>2400547</v>
      </c>
      <c r="B659" s="3" t="s">
        <v>1108</v>
      </c>
      <c r="C659" s="3" t="s">
        <v>310</v>
      </c>
      <c r="D659" s="3" t="s">
        <v>811</v>
      </c>
      <c r="E659" s="3" t="s">
        <v>1046</v>
      </c>
    </row>
    <row r="660" spans="1:5">
      <c r="A660" s="3">
        <v>2400547</v>
      </c>
      <c r="B660" s="3" t="s">
        <v>1108</v>
      </c>
      <c r="C660" s="3" t="s">
        <v>808</v>
      </c>
      <c r="D660" s="3" t="s">
        <v>809</v>
      </c>
      <c r="E660" s="3" t="s">
        <v>1047</v>
      </c>
    </row>
    <row r="661" spans="1:5">
      <c r="A661" s="3">
        <v>2400554</v>
      </c>
      <c r="B661" s="3" t="s">
        <v>1109</v>
      </c>
      <c r="C661" s="3" t="s">
        <v>208</v>
      </c>
      <c r="D661" s="3" t="s">
        <v>805</v>
      </c>
      <c r="E661" s="3" t="s">
        <v>1045</v>
      </c>
    </row>
    <row r="662" spans="1:5">
      <c r="A662" s="3">
        <v>2400554</v>
      </c>
      <c r="B662" s="3" t="s">
        <v>1109</v>
      </c>
      <c r="C662" s="3" t="s">
        <v>310</v>
      </c>
      <c r="D662" s="3" t="s">
        <v>811</v>
      </c>
      <c r="E662" s="3" t="s">
        <v>1046</v>
      </c>
    </row>
    <row r="663" spans="1:5">
      <c r="A663" s="3">
        <v>2400554</v>
      </c>
      <c r="B663" s="3" t="s">
        <v>1109</v>
      </c>
      <c r="C663" s="3" t="s">
        <v>808</v>
      </c>
      <c r="D663" s="3" t="s">
        <v>809</v>
      </c>
      <c r="E663" s="3" t="s">
        <v>1047</v>
      </c>
    </row>
    <row r="664" spans="1:5">
      <c r="A664" s="3">
        <v>2400562</v>
      </c>
      <c r="B664" s="3" t="s">
        <v>1110</v>
      </c>
      <c r="C664" s="3" t="s">
        <v>208</v>
      </c>
      <c r="D664" s="3" t="s">
        <v>805</v>
      </c>
      <c r="E664" s="3" t="s">
        <v>1045</v>
      </c>
    </row>
    <row r="665" spans="1:5">
      <c r="A665" s="3">
        <v>2400562</v>
      </c>
      <c r="B665" s="3" t="s">
        <v>1110</v>
      </c>
      <c r="C665" s="3" t="s">
        <v>808</v>
      </c>
      <c r="D665" s="3" t="s">
        <v>809</v>
      </c>
      <c r="E665" s="3" t="s">
        <v>1047</v>
      </c>
    </row>
    <row r="666" spans="1:5">
      <c r="A666" s="3">
        <v>2400570</v>
      </c>
      <c r="B666" s="3" t="s">
        <v>1111</v>
      </c>
      <c r="C666" s="3" t="s">
        <v>208</v>
      </c>
      <c r="D666" s="3" t="s">
        <v>805</v>
      </c>
      <c r="E666" s="3" t="s">
        <v>1045</v>
      </c>
    </row>
    <row r="667" spans="1:5">
      <c r="A667" s="3">
        <v>2400570</v>
      </c>
      <c r="B667" s="3" t="s">
        <v>1111</v>
      </c>
      <c r="C667" s="3" t="s">
        <v>808</v>
      </c>
      <c r="D667" s="3" t="s">
        <v>809</v>
      </c>
      <c r="E667" s="3" t="s">
        <v>1047</v>
      </c>
    </row>
    <row r="668" spans="1:5">
      <c r="A668" s="3">
        <v>2400588</v>
      </c>
      <c r="B668" s="3" t="s">
        <v>1112</v>
      </c>
      <c r="C668" s="3" t="s">
        <v>208</v>
      </c>
      <c r="D668" s="3" t="s">
        <v>805</v>
      </c>
      <c r="E668" s="3" t="s">
        <v>1045</v>
      </c>
    </row>
    <row r="669" spans="1:5">
      <c r="A669" s="3">
        <v>2400588</v>
      </c>
      <c r="B669" s="3" t="s">
        <v>1112</v>
      </c>
      <c r="C669" s="3" t="s">
        <v>808</v>
      </c>
      <c r="D669" s="3" t="s">
        <v>809</v>
      </c>
      <c r="E669" s="3" t="s">
        <v>1047</v>
      </c>
    </row>
    <row r="670" spans="1:5">
      <c r="A670" s="3">
        <v>2400596</v>
      </c>
      <c r="B670" s="3" t="s">
        <v>1113</v>
      </c>
      <c r="C670" s="3" t="s">
        <v>208</v>
      </c>
      <c r="D670" s="3" t="s">
        <v>805</v>
      </c>
      <c r="E670" s="3" t="s">
        <v>1045</v>
      </c>
    </row>
    <row r="671" spans="1:5">
      <c r="A671" s="3">
        <v>2400596</v>
      </c>
      <c r="B671" s="3" t="s">
        <v>1113</v>
      </c>
      <c r="C671" s="3" t="s">
        <v>808</v>
      </c>
      <c r="D671" s="3" t="s">
        <v>809</v>
      </c>
      <c r="E671" s="3" t="s">
        <v>1047</v>
      </c>
    </row>
    <row r="672" spans="1:5">
      <c r="A672" s="3">
        <v>2400604</v>
      </c>
      <c r="B672" s="3" t="s">
        <v>1114</v>
      </c>
      <c r="C672" s="3" t="s">
        <v>208</v>
      </c>
      <c r="D672" s="3" t="s">
        <v>805</v>
      </c>
      <c r="E672" s="3" t="s">
        <v>1045</v>
      </c>
    </row>
    <row r="673" spans="1:5">
      <c r="A673" s="3">
        <v>2400604</v>
      </c>
      <c r="B673" s="3" t="s">
        <v>1114</v>
      </c>
      <c r="C673" s="3" t="s">
        <v>808</v>
      </c>
      <c r="D673" s="3" t="s">
        <v>809</v>
      </c>
      <c r="E673" s="3" t="s">
        <v>1047</v>
      </c>
    </row>
    <row r="674" spans="1:5">
      <c r="A674" s="3">
        <v>2400612</v>
      </c>
      <c r="B674" s="3" t="s">
        <v>1115</v>
      </c>
      <c r="C674" s="3" t="s">
        <v>208</v>
      </c>
      <c r="D674" s="3" t="s">
        <v>805</v>
      </c>
      <c r="E674" s="3" t="s">
        <v>1045</v>
      </c>
    </row>
    <row r="675" spans="1:5">
      <c r="A675" s="3">
        <v>2400612</v>
      </c>
      <c r="B675" s="3" t="s">
        <v>1115</v>
      </c>
      <c r="C675" s="3" t="s">
        <v>808</v>
      </c>
      <c r="D675" s="3" t="s">
        <v>809</v>
      </c>
      <c r="E675" s="3" t="s">
        <v>1047</v>
      </c>
    </row>
    <row r="676" spans="1:5">
      <c r="A676" s="3">
        <v>2400620</v>
      </c>
      <c r="B676" s="3" t="s">
        <v>1116</v>
      </c>
      <c r="C676" s="3" t="s">
        <v>208</v>
      </c>
      <c r="D676" s="3" t="s">
        <v>805</v>
      </c>
      <c r="E676" s="3" t="s">
        <v>1045</v>
      </c>
    </row>
    <row r="677" spans="1:5">
      <c r="A677" s="3">
        <v>2400620</v>
      </c>
      <c r="B677" s="3" t="s">
        <v>1116</v>
      </c>
      <c r="C677" s="3" t="s">
        <v>808</v>
      </c>
      <c r="D677" s="3" t="s">
        <v>809</v>
      </c>
      <c r="E677" s="3" t="s">
        <v>1047</v>
      </c>
    </row>
    <row r="678" spans="1:5">
      <c r="A678" s="3">
        <v>2400638</v>
      </c>
      <c r="B678" s="3" t="s">
        <v>1117</v>
      </c>
      <c r="C678" s="3" t="s">
        <v>208</v>
      </c>
      <c r="D678" s="3" t="s">
        <v>805</v>
      </c>
      <c r="E678" s="3" t="s">
        <v>1045</v>
      </c>
    </row>
    <row r="679" spans="1:5">
      <c r="A679" s="3">
        <v>2400638</v>
      </c>
      <c r="B679" s="3" t="s">
        <v>1117</v>
      </c>
      <c r="C679" s="3" t="s">
        <v>310</v>
      </c>
      <c r="D679" s="3" t="s">
        <v>811</v>
      </c>
      <c r="E679" s="3" t="s">
        <v>1046</v>
      </c>
    </row>
    <row r="680" spans="1:5">
      <c r="A680" s="3">
        <v>2400638</v>
      </c>
      <c r="B680" s="3" t="s">
        <v>1117</v>
      </c>
      <c r="C680" s="3" t="s">
        <v>808</v>
      </c>
      <c r="D680" s="3" t="s">
        <v>809</v>
      </c>
      <c r="E680" s="3" t="s">
        <v>1047</v>
      </c>
    </row>
    <row r="681" spans="1:5">
      <c r="A681" s="3">
        <v>2400646</v>
      </c>
      <c r="B681" s="3" t="s">
        <v>1118</v>
      </c>
      <c r="C681" s="3" t="s">
        <v>208</v>
      </c>
      <c r="D681" s="3" t="s">
        <v>805</v>
      </c>
      <c r="E681" s="3" t="s">
        <v>1045</v>
      </c>
    </row>
    <row r="682" spans="1:5">
      <c r="A682" s="3">
        <v>2400646</v>
      </c>
      <c r="B682" s="3" t="s">
        <v>1118</v>
      </c>
      <c r="C682" s="3" t="s">
        <v>310</v>
      </c>
      <c r="D682" s="3" t="s">
        <v>811</v>
      </c>
      <c r="E682" s="3" t="s">
        <v>1046</v>
      </c>
    </row>
    <row r="683" spans="1:5">
      <c r="A683" s="3">
        <v>2400646</v>
      </c>
      <c r="B683" s="3" t="s">
        <v>1118</v>
      </c>
      <c r="C683" s="3" t="s">
        <v>808</v>
      </c>
      <c r="D683" s="3" t="s">
        <v>809</v>
      </c>
      <c r="E683" s="3" t="s">
        <v>1047</v>
      </c>
    </row>
    <row r="684" spans="1:5">
      <c r="A684" s="3">
        <v>2400653</v>
      </c>
      <c r="B684" s="3" t="s">
        <v>1119</v>
      </c>
      <c r="C684" s="3" t="s">
        <v>208</v>
      </c>
      <c r="D684" s="3" t="s">
        <v>805</v>
      </c>
      <c r="E684" s="3" t="s">
        <v>1045</v>
      </c>
    </row>
    <row r="685" spans="1:5">
      <c r="A685" s="3">
        <v>2400653</v>
      </c>
      <c r="B685" s="3" t="s">
        <v>1119</v>
      </c>
      <c r="C685" s="3" t="s">
        <v>310</v>
      </c>
      <c r="D685" s="3" t="s">
        <v>811</v>
      </c>
      <c r="E685" s="3" t="s">
        <v>1046</v>
      </c>
    </row>
    <row r="686" spans="1:5">
      <c r="A686" s="3">
        <v>2400653</v>
      </c>
      <c r="B686" s="3" t="s">
        <v>1119</v>
      </c>
      <c r="C686" s="3" t="s">
        <v>808</v>
      </c>
      <c r="D686" s="3" t="s">
        <v>809</v>
      </c>
      <c r="E686" s="3" t="s">
        <v>1047</v>
      </c>
    </row>
    <row r="687" spans="1:5">
      <c r="A687" s="3">
        <v>2400661</v>
      </c>
      <c r="B687" s="3" t="s">
        <v>1120</v>
      </c>
      <c r="C687" s="3" t="s">
        <v>208</v>
      </c>
      <c r="D687" s="3" t="s">
        <v>805</v>
      </c>
      <c r="E687" s="3" t="s">
        <v>1045</v>
      </c>
    </row>
    <row r="688" spans="1:5">
      <c r="A688" s="3">
        <v>2400661</v>
      </c>
      <c r="B688" s="3" t="s">
        <v>1120</v>
      </c>
      <c r="C688" s="3" t="s">
        <v>808</v>
      </c>
      <c r="D688" s="3" t="s">
        <v>809</v>
      </c>
      <c r="E688" s="3" t="s">
        <v>1047</v>
      </c>
    </row>
    <row r="689" spans="1:5">
      <c r="A689" s="3">
        <v>2400679</v>
      </c>
      <c r="B689" s="3" t="s">
        <v>1121</v>
      </c>
      <c r="C689" s="3" t="s">
        <v>208</v>
      </c>
      <c r="D689" s="3" t="s">
        <v>805</v>
      </c>
      <c r="E689" s="3" t="s">
        <v>1045</v>
      </c>
    </row>
    <row r="690" spans="1:5">
      <c r="A690" s="3">
        <v>2400679</v>
      </c>
      <c r="B690" s="3" t="s">
        <v>1121</v>
      </c>
      <c r="C690" s="3" t="s">
        <v>310</v>
      </c>
      <c r="D690" s="3" t="s">
        <v>811</v>
      </c>
      <c r="E690" s="3" t="s">
        <v>1046</v>
      </c>
    </row>
    <row r="691" spans="1:5">
      <c r="A691" s="3">
        <v>2400679</v>
      </c>
      <c r="B691" s="3" t="s">
        <v>1121</v>
      </c>
      <c r="C691" s="3" t="s">
        <v>808</v>
      </c>
      <c r="D691" s="3" t="s">
        <v>809</v>
      </c>
      <c r="E691" s="3" t="s">
        <v>1047</v>
      </c>
    </row>
    <row r="692" spans="1:5">
      <c r="A692" s="3">
        <v>2400687</v>
      </c>
      <c r="B692" s="3" t="s">
        <v>1122</v>
      </c>
      <c r="C692" s="3" t="s">
        <v>208</v>
      </c>
      <c r="D692" s="3" t="s">
        <v>805</v>
      </c>
      <c r="E692" s="3" t="s">
        <v>1045</v>
      </c>
    </row>
    <row r="693" spans="1:5">
      <c r="A693" s="3">
        <v>2400687</v>
      </c>
      <c r="B693" s="3" t="s">
        <v>1122</v>
      </c>
      <c r="C693" s="3" t="s">
        <v>808</v>
      </c>
      <c r="D693" s="3" t="s">
        <v>809</v>
      </c>
      <c r="E693" s="3" t="s">
        <v>1047</v>
      </c>
    </row>
    <row r="694" spans="1:5">
      <c r="A694" s="3">
        <v>2400695</v>
      </c>
      <c r="B694" s="3" t="s">
        <v>1123</v>
      </c>
      <c r="C694" s="3" t="s">
        <v>208</v>
      </c>
      <c r="D694" s="3" t="s">
        <v>805</v>
      </c>
      <c r="E694" s="3" t="s">
        <v>1045</v>
      </c>
    </row>
    <row r="695" spans="1:5">
      <c r="A695" s="3">
        <v>2400695</v>
      </c>
      <c r="B695" s="3" t="s">
        <v>1123</v>
      </c>
      <c r="C695" s="3" t="s">
        <v>808</v>
      </c>
      <c r="D695" s="3" t="s">
        <v>809</v>
      </c>
      <c r="E695" s="3" t="s">
        <v>1047</v>
      </c>
    </row>
    <row r="696" spans="1:5">
      <c r="A696" s="3">
        <v>2400703</v>
      </c>
      <c r="B696" s="3" t="s">
        <v>1124</v>
      </c>
      <c r="C696" s="3" t="s">
        <v>208</v>
      </c>
      <c r="D696" s="3" t="s">
        <v>805</v>
      </c>
      <c r="E696" s="3" t="s">
        <v>1045</v>
      </c>
    </row>
    <row r="697" spans="1:5">
      <c r="A697" s="3">
        <v>2400703</v>
      </c>
      <c r="B697" s="3" t="s">
        <v>1124</v>
      </c>
      <c r="C697" s="3" t="s">
        <v>808</v>
      </c>
      <c r="D697" s="3" t="s">
        <v>809</v>
      </c>
      <c r="E697" s="3" t="s">
        <v>1047</v>
      </c>
    </row>
    <row r="698" spans="1:5">
      <c r="A698" s="3">
        <v>2400711</v>
      </c>
      <c r="B698" s="3" t="s">
        <v>1125</v>
      </c>
      <c r="C698" s="3" t="s">
        <v>208</v>
      </c>
      <c r="D698" s="3" t="s">
        <v>805</v>
      </c>
      <c r="E698" s="3" t="s">
        <v>1045</v>
      </c>
    </row>
    <row r="699" spans="1:5">
      <c r="A699" s="3">
        <v>2400711</v>
      </c>
      <c r="B699" s="3" t="s">
        <v>1125</v>
      </c>
      <c r="C699" s="3" t="s">
        <v>808</v>
      </c>
      <c r="D699" s="3" t="s">
        <v>809</v>
      </c>
      <c r="E699" s="3" t="s">
        <v>1047</v>
      </c>
    </row>
    <row r="700" spans="1:5">
      <c r="A700" s="3">
        <v>2400729</v>
      </c>
      <c r="B700" s="3" t="s">
        <v>1126</v>
      </c>
      <c r="C700" s="3" t="s">
        <v>208</v>
      </c>
      <c r="D700" s="3" t="s">
        <v>805</v>
      </c>
      <c r="E700" s="3" t="s">
        <v>1045</v>
      </c>
    </row>
    <row r="701" spans="1:5">
      <c r="A701" s="3">
        <v>2400729</v>
      </c>
      <c r="B701" s="3" t="s">
        <v>1127</v>
      </c>
      <c r="C701" s="3" t="s">
        <v>808</v>
      </c>
      <c r="D701" s="3" t="s">
        <v>809</v>
      </c>
      <c r="E701" s="3" t="s">
        <v>1047</v>
      </c>
    </row>
    <row r="702" spans="1:5">
      <c r="A702" s="3">
        <v>2400737</v>
      </c>
      <c r="B702" s="3" t="s">
        <v>1128</v>
      </c>
      <c r="C702" s="3" t="s">
        <v>208</v>
      </c>
      <c r="D702" s="3" t="s">
        <v>805</v>
      </c>
      <c r="E702" s="3" t="s">
        <v>1045</v>
      </c>
    </row>
    <row r="703" spans="1:5">
      <c r="A703" s="3">
        <v>2400737</v>
      </c>
      <c r="B703" s="3" t="s">
        <v>1128</v>
      </c>
      <c r="C703" s="3" t="s">
        <v>808</v>
      </c>
      <c r="D703" s="3" t="s">
        <v>809</v>
      </c>
      <c r="E703" s="3" t="s">
        <v>1047</v>
      </c>
    </row>
    <row r="704" spans="1:5">
      <c r="A704" s="3">
        <v>2400745</v>
      </c>
      <c r="B704" s="3" t="s">
        <v>1129</v>
      </c>
      <c r="C704" s="3" t="s">
        <v>208</v>
      </c>
      <c r="D704" s="3" t="s">
        <v>805</v>
      </c>
      <c r="E704" s="3" t="s">
        <v>1045</v>
      </c>
    </row>
    <row r="705" spans="1:5">
      <c r="A705" s="3">
        <v>2400745</v>
      </c>
      <c r="B705" s="3" t="s">
        <v>1129</v>
      </c>
      <c r="C705" s="3" t="s">
        <v>808</v>
      </c>
      <c r="D705" s="3" t="s">
        <v>809</v>
      </c>
      <c r="E705" s="3" t="s">
        <v>1047</v>
      </c>
    </row>
    <row r="706" spans="1:5">
      <c r="A706" s="3">
        <v>2400752</v>
      </c>
      <c r="B706" s="3" t="s">
        <v>1130</v>
      </c>
      <c r="C706" s="3" t="s">
        <v>208</v>
      </c>
      <c r="D706" s="3" t="s">
        <v>805</v>
      </c>
      <c r="E706" s="3" t="s">
        <v>1045</v>
      </c>
    </row>
    <row r="707" spans="1:5">
      <c r="A707" s="3">
        <v>2400752</v>
      </c>
      <c r="B707" s="3" t="s">
        <v>1130</v>
      </c>
      <c r="C707" s="3" t="s">
        <v>808</v>
      </c>
      <c r="D707" s="3" t="s">
        <v>809</v>
      </c>
      <c r="E707" s="3" t="s">
        <v>1047</v>
      </c>
    </row>
    <row r="708" spans="1:5">
      <c r="A708" s="3">
        <v>2400760</v>
      </c>
      <c r="B708" s="3" t="s">
        <v>1131</v>
      </c>
      <c r="C708" s="3" t="s">
        <v>208</v>
      </c>
      <c r="D708" s="3" t="s">
        <v>805</v>
      </c>
      <c r="E708" s="3" t="s">
        <v>1045</v>
      </c>
    </row>
    <row r="709" spans="1:5">
      <c r="A709" s="3">
        <v>2400760</v>
      </c>
      <c r="B709" s="3" t="s">
        <v>1132</v>
      </c>
      <c r="C709" s="3" t="s">
        <v>808</v>
      </c>
      <c r="D709" s="3" t="s">
        <v>809</v>
      </c>
      <c r="E709" s="3" t="s">
        <v>1047</v>
      </c>
    </row>
    <row r="710" spans="1:5">
      <c r="A710" s="3">
        <v>2400778</v>
      </c>
      <c r="B710" s="3" t="s">
        <v>1133</v>
      </c>
      <c r="C710" s="3" t="s">
        <v>208</v>
      </c>
      <c r="D710" s="3" t="s">
        <v>805</v>
      </c>
      <c r="E710" s="3" t="s">
        <v>1045</v>
      </c>
    </row>
    <row r="711" spans="1:5">
      <c r="A711" s="3">
        <v>2400778</v>
      </c>
      <c r="B711" s="3" t="s">
        <v>1133</v>
      </c>
      <c r="C711" s="3" t="s">
        <v>808</v>
      </c>
      <c r="D711" s="3" t="s">
        <v>809</v>
      </c>
      <c r="E711" s="3" t="s">
        <v>1047</v>
      </c>
    </row>
    <row r="712" spans="1:5">
      <c r="A712" s="3">
        <v>2400786</v>
      </c>
      <c r="B712" s="3" t="s">
        <v>1134</v>
      </c>
      <c r="C712" s="3" t="s">
        <v>208</v>
      </c>
      <c r="D712" s="3" t="s">
        <v>805</v>
      </c>
      <c r="E712" s="3" t="s">
        <v>1045</v>
      </c>
    </row>
    <row r="713" spans="1:5">
      <c r="A713" s="3">
        <v>2400786</v>
      </c>
      <c r="B713" s="3" t="s">
        <v>1134</v>
      </c>
      <c r="C713" s="3" t="s">
        <v>808</v>
      </c>
      <c r="D713" s="3" t="s">
        <v>809</v>
      </c>
      <c r="E713" s="3" t="s">
        <v>1047</v>
      </c>
    </row>
    <row r="714" spans="1:5">
      <c r="A714" s="3">
        <v>2400794</v>
      </c>
      <c r="B714" s="3" t="s">
        <v>1135</v>
      </c>
      <c r="C714" s="3" t="s">
        <v>208</v>
      </c>
      <c r="D714" s="3" t="s">
        <v>805</v>
      </c>
      <c r="E714" s="3" t="s">
        <v>1045</v>
      </c>
    </row>
    <row r="715" spans="1:5">
      <c r="A715" s="3">
        <v>2400794</v>
      </c>
      <c r="B715" s="3" t="s">
        <v>1135</v>
      </c>
      <c r="C715" s="3" t="s">
        <v>808</v>
      </c>
      <c r="D715" s="3" t="s">
        <v>809</v>
      </c>
      <c r="E715" s="3" t="s">
        <v>1047</v>
      </c>
    </row>
    <row r="716" spans="1:5" ht="25.5">
      <c r="A716" s="3">
        <v>2400802</v>
      </c>
      <c r="B716" s="147" t="s">
        <v>1136</v>
      </c>
      <c r="C716" s="3" t="s">
        <v>208</v>
      </c>
      <c r="D716" s="3" t="s">
        <v>805</v>
      </c>
      <c r="E716" s="3" t="s">
        <v>1045</v>
      </c>
    </row>
    <row r="717" spans="1:5" ht="25.5">
      <c r="A717" s="3">
        <v>2400802</v>
      </c>
      <c r="B717" s="147" t="s">
        <v>1137</v>
      </c>
      <c r="C717" s="3" t="s">
        <v>808</v>
      </c>
      <c r="D717" s="3" t="s">
        <v>809</v>
      </c>
      <c r="E717" s="3" t="s">
        <v>1047</v>
      </c>
    </row>
    <row r="718" spans="1:5">
      <c r="A718" s="3">
        <v>2400810</v>
      </c>
      <c r="B718" s="3" t="s">
        <v>1138</v>
      </c>
      <c r="C718" s="3" t="s">
        <v>208</v>
      </c>
      <c r="D718" s="3" t="s">
        <v>805</v>
      </c>
      <c r="E718" s="3" t="s">
        <v>1139</v>
      </c>
    </row>
    <row r="719" spans="1:5">
      <c r="A719" s="3">
        <v>2400810</v>
      </c>
      <c r="B719" s="3" t="s">
        <v>1140</v>
      </c>
      <c r="C719" s="3" t="s">
        <v>808</v>
      </c>
      <c r="D719" s="3" t="s">
        <v>809</v>
      </c>
      <c r="E719" s="3" t="s">
        <v>1047</v>
      </c>
    </row>
    <row r="720" spans="1:5">
      <c r="A720" s="3">
        <v>2400828</v>
      </c>
      <c r="B720" s="3" t="s">
        <v>1141</v>
      </c>
      <c r="C720" s="3" t="s">
        <v>208</v>
      </c>
      <c r="D720" s="3" t="s">
        <v>805</v>
      </c>
      <c r="E720" s="3" t="s">
        <v>1139</v>
      </c>
    </row>
    <row r="721" spans="1:5">
      <c r="A721" s="3">
        <v>2400828</v>
      </c>
      <c r="B721" s="3" t="s">
        <v>1141</v>
      </c>
      <c r="C721" s="3" t="s">
        <v>808</v>
      </c>
      <c r="D721" s="3" t="s">
        <v>809</v>
      </c>
      <c r="E721" s="3" t="s">
        <v>1047</v>
      </c>
    </row>
    <row r="722" spans="1:5">
      <c r="A722" s="3">
        <v>2400836</v>
      </c>
      <c r="B722" s="3" t="s">
        <v>1142</v>
      </c>
      <c r="C722" s="3" t="s">
        <v>208</v>
      </c>
      <c r="D722" s="3" t="s">
        <v>805</v>
      </c>
      <c r="E722" s="3" t="s">
        <v>1139</v>
      </c>
    </row>
    <row r="723" spans="1:5">
      <c r="A723" s="3">
        <v>2400836</v>
      </c>
      <c r="B723" s="3" t="s">
        <v>1142</v>
      </c>
      <c r="C723" s="3" t="s">
        <v>310</v>
      </c>
      <c r="D723" s="3" t="s">
        <v>811</v>
      </c>
      <c r="E723" s="3" t="s">
        <v>1046</v>
      </c>
    </row>
    <row r="724" spans="1:5">
      <c r="A724" s="3">
        <v>2400836</v>
      </c>
      <c r="B724" s="3" t="s">
        <v>1142</v>
      </c>
      <c r="C724" s="3" t="s">
        <v>808</v>
      </c>
      <c r="D724" s="3" t="s">
        <v>809</v>
      </c>
      <c r="E724" s="3" t="s">
        <v>1047</v>
      </c>
    </row>
    <row r="725" spans="1:5">
      <c r="A725" s="3">
        <v>2400844</v>
      </c>
      <c r="B725" s="3" t="s">
        <v>1143</v>
      </c>
      <c r="C725" s="3" t="s">
        <v>208</v>
      </c>
      <c r="D725" s="3" t="s">
        <v>805</v>
      </c>
      <c r="E725" s="3" t="s">
        <v>1139</v>
      </c>
    </row>
    <row r="726" spans="1:5">
      <c r="A726" s="3">
        <v>2400844</v>
      </c>
      <c r="B726" s="3" t="s">
        <v>1143</v>
      </c>
      <c r="C726" s="3" t="s">
        <v>808</v>
      </c>
      <c r="D726" s="3" t="s">
        <v>809</v>
      </c>
      <c r="E726" s="3" t="s">
        <v>1047</v>
      </c>
    </row>
    <row r="727" spans="1:5">
      <c r="A727" s="3">
        <v>2400851</v>
      </c>
      <c r="B727" s="3" t="s">
        <v>1144</v>
      </c>
      <c r="C727" s="3" t="s">
        <v>208</v>
      </c>
      <c r="D727" s="3" t="s">
        <v>805</v>
      </c>
      <c r="E727" s="3" t="s">
        <v>1139</v>
      </c>
    </row>
    <row r="728" spans="1:5">
      <c r="A728" s="3">
        <v>2400851</v>
      </c>
      <c r="B728" s="3" t="s">
        <v>1144</v>
      </c>
      <c r="C728" s="3" t="s">
        <v>808</v>
      </c>
      <c r="D728" s="3" t="s">
        <v>809</v>
      </c>
      <c r="E728" s="3" t="s">
        <v>1047</v>
      </c>
    </row>
    <row r="729" spans="1:5">
      <c r="A729" s="3">
        <v>2400869</v>
      </c>
      <c r="B729" s="3" t="s">
        <v>1145</v>
      </c>
      <c r="C729" s="3" t="s">
        <v>208</v>
      </c>
      <c r="D729" s="3" t="s">
        <v>805</v>
      </c>
      <c r="E729" s="3" t="s">
        <v>1139</v>
      </c>
    </row>
    <row r="730" spans="1:5">
      <c r="A730" s="3">
        <v>2400869</v>
      </c>
      <c r="B730" s="3" t="s">
        <v>1145</v>
      </c>
      <c r="C730" s="3" t="s">
        <v>808</v>
      </c>
      <c r="D730" s="3" t="s">
        <v>809</v>
      </c>
      <c r="E730" s="3" t="s">
        <v>1047</v>
      </c>
    </row>
    <row r="731" spans="1:5">
      <c r="A731" s="3">
        <v>2400877</v>
      </c>
      <c r="B731" s="3" t="s">
        <v>1146</v>
      </c>
      <c r="C731" s="3" t="s">
        <v>208</v>
      </c>
      <c r="D731" s="3" t="s">
        <v>805</v>
      </c>
      <c r="E731" s="3" t="s">
        <v>1139</v>
      </c>
    </row>
    <row r="732" spans="1:5">
      <c r="A732" s="3">
        <v>2400877</v>
      </c>
      <c r="B732" s="3" t="s">
        <v>1146</v>
      </c>
      <c r="C732" s="3" t="s">
        <v>808</v>
      </c>
      <c r="D732" s="3" t="s">
        <v>809</v>
      </c>
      <c r="E732" s="3" t="s">
        <v>1047</v>
      </c>
    </row>
    <row r="733" spans="1:5">
      <c r="A733" s="3">
        <v>2400885</v>
      </c>
      <c r="B733" s="3" t="s">
        <v>1147</v>
      </c>
      <c r="C733" s="3" t="s">
        <v>208</v>
      </c>
      <c r="D733" s="3" t="s">
        <v>805</v>
      </c>
      <c r="E733" s="3" t="s">
        <v>1139</v>
      </c>
    </row>
    <row r="734" spans="1:5">
      <c r="A734" s="3">
        <v>2400885</v>
      </c>
      <c r="B734" s="3" t="s">
        <v>1147</v>
      </c>
      <c r="C734" s="3" t="s">
        <v>808</v>
      </c>
      <c r="D734" s="3" t="s">
        <v>809</v>
      </c>
      <c r="E734" s="3" t="s">
        <v>1047</v>
      </c>
    </row>
    <row r="735" spans="1:5">
      <c r="A735" s="3">
        <v>2400893</v>
      </c>
      <c r="B735" s="3" t="s">
        <v>1148</v>
      </c>
      <c r="C735" s="3" t="s">
        <v>208</v>
      </c>
      <c r="D735" s="3" t="s">
        <v>805</v>
      </c>
      <c r="E735" s="3" t="s">
        <v>1139</v>
      </c>
    </row>
    <row r="736" spans="1:5">
      <c r="A736" s="3">
        <v>2400893</v>
      </c>
      <c r="B736" s="3" t="s">
        <v>1148</v>
      </c>
      <c r="C736" s="3" t="s">
        <v>808</v>
      </c>
      <c r="D736" s="3" t="s">
        <v>809</v>
      </c>
      <c r="E736" s="3" t="s">
        <v>1047</v>
      </c>
    </row>
    <row r="737" spans="1:5">
      <c r="A737" s="3">
        <v>2400901</v>
      </c>
      <c r="B737" s="3" t="s">
        <v>1149</v>
      </c>
      <c r="C737" s="3" t="s">
        <v>208</v>
      </c>
      <c r="D737" s="3" t="s">
        <v>805</v>
      </c>
      <c r="E737" s="3" t="s">
        <v>1139</v>
      </c>
    </row>
    <row r="738" spans="1:5">
      <c r="A738" s="3">
        <v>2400901</v>
      </c>
      <c r="B738" s="3" t="s">
        <v>1149</v>
      </c>
      <c r="C738" s="3" t="s">
        <v>808</v>
      </c>
      <c r="D738" s="3" t="s">
        <v>809</v>
      </c>
      <c r="E738" s="3" t="s">
        <v>1047</v>
      </c>
    </row>
    <row r="739" spans="1:5">
      <c r="A739" s="3">
        <v>2400919</v>
      </c>
      <c r="B739" s="3" t="s">
        <v>1150</v>
      </c>
      <c r="C739" s="3" t="s">
        <v>208</v>
      </c>
      <c r="D739" s="3" t="s">
        <v>805</v>
      </c>
      <c r="E739" s="3" t="s">
        <v>1139</v>
      </c>
    </row>
    <row r="740" spans="1:5">
      <c r="A740" s="3">
        <v>2400919</v>
      </c>
      <c r="B740" s="3" t="s">
        <v>1150</v>
      </c>
      <c r="C740" s="3" t="s">
        <v>808</v>
      </c>
      <c r="D740" s="3" t="s">
        <v>809</v>
      </c>
      <c r="E740" s="3" t="s">
        <v>1047</v>
      </c>
    </row>
    <row r="741" spans="1:5">
      <c r="A741" s="3">
        <v>2400927</v>
      </c>
      <c r="B741" s="3" t="s">
        <v>1151</v>
      </c>
      <c r="C741" s="3" t="s">
        <v>208</v>
      </c>
      <c r="D741" s="3" t="s">
        <v>805</v>
      </c>
      <c r="E741" s="3" t="s">
        <v>1139</v>
      </c>
    </row>
    <row r="742" spans="1:5">
      <c r="A742" s="3">
        <v>2400927</v>
      </c>
      <c r="B742" s="3" t="s">
        <v>1151</v>
      </c>
      <c r="C742" s="3" t="s">
        <v>808</v>
      </c>
      <c r="D742" s="3" t="s">
        <v>809</v>
      </c>
      <c r="E742" s="3" t="s">
        <v>1047</v>
      </c>
    </row>
    <row r="743" spans="1:5">
      <c r="A743" s="3">
        <v>2400935</v>
      </c>
      <c r="B743" s="3" t="s">
        <v>1152</v>
      </c>
      <c r="C743" s="3" t="s">
        <v>208</v>
      </c>
      <c r="D743" s="3" t="s">
        <v>805</v>
      </c>
      <c r="E743" s="3" t="s">
        <v>1139</v>
      </c>
    </row>
    <row r="744" spans="1:5">
      <c r="A744" s="3">
        <v>2400935</v>
      </c>
      <c r="B744" s="3" t="s">
        <v>1152</v>
      </c>
      <c r="C744" s="3" t="s">
        <v>808</v>
      </c>
      <c r="D744" s="3" t="s">
        <v>809</v>
      </c>
      <c r="E744" s="3" t="s">
        <v>1047</v>
      </c>
    </row>
    <row r="745" spans="1:5">
      <c r="A745" s="3">
        <v>2400943</v>
      </c>
      <c r="B745" s="3" t="s">
        <v>1153</v>
      </c>
      <c r="C745" s="3" t="s">
        <v>208</v>
      </c>
      <c r="D745" s="3" t="s">
        <v>805</v>
      </c>
      <c r="E745" s="3" t="s">
        <v>1139</v>
      </c>
    </row>
    <row r="746" spans="1:5">
      <c r="A746" s="3">
        <v>2400943</v>
      </c>
      <c r="B746" s="3" t="s">
        <v>1153</v>
      </c>
      <c r="C746" s="3" t="s">
        <v>808</v>
      </c>
      <c r="D746" s="3" t="s">
        <v>809</v>
      </c>
      <c r="E746" s="3" t="s">
        <v>1047</v>
      </c>
    </row>
    <row r="747" spans="1:5">
      <c r="A747" s="3">
        <v>2400950</v>
      </c>
      <c r="B747" s="3" t="s">
        <v>1154</v>
      </c>
      <c r="C747" s="3" t="s">
        <v>208</v>
      </c>
      <c r="D747" s="3" t="s">
        <v>805</v>
      </c>
      <c r="E747" s="3" t="s">
        <v>1139</v>
      </c>
    </row>
    <row r="748" spans="1:5">
      <c r="A748" s="3">
        <v>2400950</v>
      </c>
      <c r="B748" s="3" t="s">
        <v>1154</v>
      </c>
      <c r="C748" s="3" t="s">
        <v>310</v>
      </c>
      <c r="D748" s="3" t="s">
        <v>811</v>
      </c>
      <c r="E748" s="3" t="s">
        <v>1046</v>
      </c>
    </row>
    <row r="749" spans="1:5">
      <c r="A749" s="3">
        <v>2400950</v>
      </c>
      <c r="B749" s="3" t="s">
        <v>1154</v>
      </c>
      <c r="C749" s="3" t="s">
        <v>808</v>
      </c>
      <c r="D749" s="3" t="s">
        <v>809</v>
      </c>
      <c r="E749" s="3" t="s">
        <v>1047</v>
      </c>
    </row>
    <row r="750" spans="1:5">
      <c r="A750" s="3">
        <v>2400968</v>
      </c>
      <c r="B750" s="3" t="s">
        <v>1155</v>
      </c>
      <c r="C750" s="3" t="s">
        <v>208</v>
      </c>
      <c r="D750" s="3" t="s">
        <v>805</v>
      </c>
      <c r="E750" s="3" t="s">
        <v>1139</v>
      </c>
    </row>
    <row r="751" spans="1:5">
      <c r="A751" s="3">
        <v>2400968</v>
      </c>
      <c r="B751" s="3" t="s">
        <v>1155</v>
      </c>
      <c r="C751" s="3" t="s">
        <v>310</v>
      </c>
      <c r="D751" s="3" t="s">
        <v>811</v>
      </c>
      <c r="E751" s="3" t="s">
        <v>1046</v>
      </c>
    </row>
    <row r="752" spans="1:5">
      <c r="A752" s="3">
        <v>2400968</v>
      </c>
      <c r="B752" s="3" t="s">
        <v>1155</v>
      </c>
      <c r="C752" s="3" t="s">
        <v>808</v>
      </c>
      <c r="D752" s="3" t="s">
        <v>809</v>
      </c>
      <c r="E752" s="3" t="s">
        <v>1047</v>
      </c>
    </row>
    <row r="753" spans="1:5">
      <c r="A753" s="3">
        <v>2400976</v>
      </c>
      <c r="B753" s="3" t="s">
        <v>1156</v>
      </c>
      <c r="C753" s="3" t="s">
        <v>208</v>
      </c>
      <c r="D753" s="3" t="s">
        <v>805</v>
      </c>
      <c r="E753" s="3" t="s">
        <v>1045</v>
      </c>
    </row>
    <row r="754" spans="1:5">
      <c r="A754" s="3">
        <v>2400976</v>
      </c>
      <c r="B754" s="3" t="s">
        <v>1156</v>
      </c>
      <c r="C754" s="3" t="s">
        <v>310</v>
      </c>
      <c r="D754" s="3" t="s">
        <v>811</v>
      </c>
      <c r="E754" s="3" t="s">
        <v>1046</v>
      </c>
    </row>
    <row r="755" spans="1:5">
      <c r="A755" s="3">
        <v>2400976</v>
      </c>
      <c r="B755" s="3" t="s">
        <v>1156</v>
      </c>
      <c r="C755" s="3" t="s">
        <v>808</v>
      </c>
      <c r="D755" s="3" t="s">
        <v>809</v>
      </c>
      <c r="E755" s="3" t="s">
        <v>1047</v>
      </c>
    </row>
    <row r="756" spans="1:5">
      <c r="A756" s="3">
        <v>2400984</v>
      </c>
      <c r="B756" s="3" t="s">
        <v>1157</v>
      </c>
      <c r="C756" s="3" t="s">
        <v>208</v>
      </c>
      <c r="D756" s="3" t="s">
        <v>805</v>
      </c>
      <c r="E756" s="3" t="s">
        <v>1045</v>
      </c>
    </row>
    <row r="757" spans="1:5">
      <c r="A757" s="3">
        <v>2400984</v>
      </c>
      <c r="B757" s="3" t="s">
        <v>1157</v>
      </c>
      <c r="C757" s="3" t="s">
        <v>310</v>
      </c>
      <c r="D757" s="3" t="s">
        <v>811</v>
      </c>
      <c r="E757" s="3" t="s">
        <v>1046</v>
      </c>
    </row>
    <row r="758" spans="1:5">
      <c r="A758" s="3">
        <v>2400984</v>
      </c>
      <c r="B758" s="3" t="s">
        <v>1157</v>
      </c>
      <c r="C758" s="3" t="s">
        <v>808</v>
      </c>
      <c r="D758" s="3" t="s">
        <v>809</v>
      </c>
      <c r="E758" s="3" t="s">
        <v>1047</v>
      </c>
    </row>
    <row r="759" spans="1:5">
      <c r="A759" s="3">
        <v>2400992</v>
      </c>
      <c r="B759" s="3" t="s">
        <v>1158</v>
      </c>
      <c r="C759" s="3" t="s">
        <v>208</v>
      </c>
      <c r="D759" s="3" t="s">
        <v>805</v>
      </c>
      <c r="E759" s="3" t="s">
        <v>1045</v>
      </c>
    </row>
    <row r="760" spans="1:5">
      <c r="A760" s="3">
        <v>2400992</v>
      </c>
      <c r="B760" s="3" t="s">
        <v>1158</v>
      </c>
      <c r="C760" s="3" t="s">
        <v>808</v>
      </c>
      <c r="D760" s="3" t="s">
        <v>809</v>
      </c>
      <c r="E760" s="3" t="s">
        <v>1047</v>
      </c>
    </row>
    <row r="761" spans="1:5">
      <c r="A761" s="3">
        <v>2401008</v>
      </c>
      <c r="B761" s="3" t="s">
        <v>1159</v>
      </c>
      <c r="C761" s="3" t="s">
        <v>208</v>
      </c>
      <c r="D761" s="3" t="s">
        <v>805</v>
      </c>
      <c r="E761" s="3" t="s">
        <v>1045</v>
      </c>
    </row>
    <row r="762" spans="1:5">
      <c r="A762" s="3">
        <v>2401008</v>
      </c>
      <c r="B762" s="3" t="s">
        <v>1159</v>
      </c>
      <c r="C762" s="3" t="s">
        <v>808</v>
      </c>
      <c r="D762" s="3" t="s">
        <v>809</v>
      </c>
      <c r="E762" s="3" t="s">
        <v>1047</v>
      </c>
    </row>
    <row r="763" spans="1:5">
      <c r="A763" s="3">
        <v>2401016</v>
      </c>
      <c r="B763" s="3" t="s">
        <v>1160</v>
      </c>
      <c r="C763" s="3" t="s">
        <v>208</v>
      </c>
      <c r="D763" s="3" t="s">
        <v>805</v>
      </c>
      <c r="E763" s="3" t="s">
        <v>1045</v>
      </c>
    </row>
    <row r="764" spans="1:5">
      <c r="A764" s="3">
        <v>2401016</v>
      </c>
      <c r="B764" s="3" t="s">
        <v>1160</v>
      </c>
      <c r="C764" s="3" t="s">
        <v>808</v>
      </c>
      <c r="D764" s="3" t="s">
        <v>809</v>
      </c>
      <c r="E764" s="3" t="s">
        <v>1047</v>
      </c>
    </row>
    <row r="765" spans="1:5">
      <c r="A765" s="3">
        <v>2401024</v>
      </c>
      <c r="B765" s="3" t="s">
        <v>1161</v>
      </c>
      <c r="C765" s="3" t="s">
        <v>208</v>
      </c>
      <c r="D765" s="3" t="s">
        <v>805</v>
      </c>
      <c r="E765" s="3" t="s">
        <v>1045</v>
      </c>
    </row>
    <row r="766" spans="1:5">
      <c r="A766" s="3">
        <v>2401024</v>
      </c>
      <c r="B766" s="3" t="s">
        <v>1161</v>
      </c>
      <c r="C766" s="3" t="s">
        <v>808</v>
      </c>
      <c r="D766" s="3" t="s">
        <v>809</v>
      </c>
      <c r="E766" s="3" t="s">
        <v>1047</v>
      </c>
    </row>
    <row r="767" spans="1:5">
      <c r="A767" s="3">
        <v>2401032</v>
      </c>
      <c r="B767" s="3" t="s">
        <v>1162</v>
      </c>
      <c r="C767" s="3" t="s">
        <v>208</v>
      </c>
      <c r="D767" s="3" t="s">
        <v>805</v>
      </c>
      <c r="E767" s="3" t="s">
        <v>1045</v>
      </c>
    </row>
    <row r="768" spans="1:5">
      <c r="A768" s="3">
        <v>2401032</v>
      </c>
      <c r="B768" s="3" t="s">
        <v>1162</v>
      </c>
      <c r="C768" s="3" t="s">
        <v>808</v>
      </c>
      <c r="D768" s="3" t="s">
        <v>809</v>
      </c>
      <c r="E768" s="3" t="s">
        <v>1047</v>
      </c>
    </row>
    <row r="769" spans="1:5">
      <c r="A769" s="3">
        <v>2401040</v>
      </c>
      <c r="B769" s="3" t="s">
        <v>1163</v>
      </c>
      <c r="C769" s="3" t="s">
        <v>208</v>
      </c>
      <c r="D769" s="3" t="s">
        <v>805</v>
      </c>
      <c r="E769" s="3" t="s">
        <v>1045</v>
      </c>
    </row>
    <row r="770" spans="1:5">
      <c r="A770" s="3">
        <v>2401040</v>
      </c>
      <c r="B770" s="3" t="s">
        <v>1163</v>
      </c>
      <c r="C770" s="3" t="s">
        <v>808</v>
      </c>
      <c r="D770" s="3" t="s">
        <v>809</v>
      </c>
      <c r="E770" s="3" t="s">
        <v>1047</v>
      </c>
    </row>
    <row r="771" spans="1:5">
      <c r="A771" s="3">
        <v>2401057</v>
      </c>
      <c r="B771" s="3" t="s">
        <v>1164</v>
      </c>
      <c r="C771" s="3" t="s">
        <v>208</v>
      </c>
      <c r="D771" s="3" t="s">
        <v>805</v>
      </c>
      <c r="E771" s="3" t="s">
        <v>1045</v>
      </c>
    </row>
    <row r="772" spans="1:5">
      <c r="A772" s="3">
        <v>2401057</v>
      </c>
      <c r="B772" s="3" t="s">
        <v>1164</v>
      </c>
      <c r="C772" s="3" t="s">
        <v>808</v>
      </c>
      <c r="D772" s="3" t="s">
        <v>809</v>
      </c>
      <c r="E772" s="3" t="s">
        <v>1047</v>
      </c>
    </row>
    <row r="773" spans="1:5">
      <c r="A773" s="3">
        <v>2401065</v>
      </c>
      <c r="B773" s="3" t="s">
        <v>1165</v>
      </c>
      <c r="C773" s="3" t="s">
        <v>208</v>
      </c>
      <c r="D773" s="3" t="s">
        <v>805</v>
      </c>
      <c r="E773" s="3" t="s">
        <v>1045</v>
      </c>
    </row>
    <row r="774" spans="1:5">
      <c r="A774" s="3">
        <v>2401065</v>
      </c>
      <c r="B774" s="3" t="s">
        <v>1165</v>
      </c>
      <c r="C774" s="3" t="s">
        <v>808</v>
      </c>
      <c r="D774" s="3" t="s">
        <v>809</v>
      </c>
      <c r="E774" s="3" t="s">
        <v>1047</v>
      </c>
    </row>
    <row r="775" spans="1:5">
      <c r="A775" s="3">
        <v>2401073</v>
      </c>
      <c r="B775" s="3" t="s">
        <v>1166</v>
      </c>
      <c r="C775" s="3" t="s">
        <v>208</v>
      </c>
      <c r="D775" s="3" t="s">
        <v>805</v>
      </c>
      <c r="E775" s="3" t="s">
        <v>1045</v>
      </c>
    </row>
    <row r="776" spans="1:5">
      <c r="A776" s="3">
        <v>2401073</v>
      </c>
      <c r="B776" s="3" t="s">
        <v>1166</v>
      </c>
      <c r="C776" s="3" t="s">
        <v>808</v>
      </c>
      <c r="D776" s="3" t="s">
        <v>809</v>
      </c>
      <c r="E776" s="3" t="s">
        <v>1047</v>
      </c>
    </row>
    <row r="777" spans="1:5">
      <c r="A777" s="3">
        <v>2401099</v>
      </c>
      <c r="B777" s="3" t="s">
        <v>1167</v>
      </c>
      <c r="C777" s="3" t="s">
        <v>208</v>
      </c>
      <c r="D777" s="3" t="s">
        <v>805</v>
      </c>
      <c r="E777" s="3" t="s">
        <v>1045</v>
      </c>
    </row>
    <row r="778" spans="1:5">
      <c r="A778" s="3">
        <v>2401099</v>
      </c>
      <c r="B778" s="3" t="s">
        <v>1167</v>
      </c>
      <c r="C778" s="3" t="s">
        <v>310</v>
      </c>
      <c r="D778" s="3" t="s">
        <v>811</v>
      </c>
      <c r="E778" s="3" t="s">
        <v>1046</v>
      </c>
    </row>
    <row r="779" spans="1:5">
      <c r="A779" s="3">
        <v>2401099</v>
      </c>
      <c r="B779" s="3" t="s">
        <v>1167</v>
      </c>
      <c r="C779" s="3" t="s">
        <v>808</v>
      </c>
      <c r="D779" s="3" t="s">
        <v>809</v>
      </c>
      <c r="E779" s="3" t="s">
        <v>1047</v>
      </c>
    </row>
    <row r="780" spans="1:5">
      <c r="A780" s="3">
        <v>2401107</v>
      </c>
      <c r="B780" s="3" t="s">
        <v>1168</v>
      </c>
      <c r="C780" s="3" t="s">
        <v>208</v>
      </c>
      <c r="D780" s="3" t="s">
        <v>805</v>
      </c>
      <c r="E780" s="3" t="s">
        <v>1045</v>
      </c>
    </row>
    <row r="781" spans="1:5">
      <c r="A781" s="3">
        <v>2401107</v>
      </c>
      <c r="B781" s="3" t="s">
        <v>1168</v>
      </c>
      <c r="C781" s="3" t="s">
        <v>310</v>
      </c>
      <c r="D781" s="3" t="s">
        <v>811</v>
      </c>
      <c r="E781" s="3" t="s">
        <v>1046</v>
      </c>
    </row>
    <row r="782" spans="1:5">
      <c r="A782" s="3">
        <v>2401107</v>
      </c>
      <c r="B782" s="3" t="s">
        <v>1168</v>
      </c>
      <c r="C782" s="3" t="s">
        <v>808</v>
      </c>
      <c r="D782" s="3" t="s">
        <v>809</v>
      </c>
      <c r="E782" s="3" t="s">
        <v>1047</v>
      </c>
    </row>
    <row r="783" spans="1:5">
      <c r="A783" s="3">
        <v>2401115</v>
      </c>
      <c r="B783" s="3" t="s">
        <v>1169</v>
      </c>
      <c r="C783" s="3" t="s">
        <v>208</v>
      </c>
      <c r="D783" s="3" t="s">
        <v>805</v>
      </c>
      <c r="E783" s="3" t="s">
        <v>1045</v>
      </c>
    </row>
    <row r="784" spans="1:5">
      <c r="A784" s="3">
        <v>2401115</v>
      </c>
      <c r="B784" s="3" t="s">
        <v>1169</v>
      </c>
      <c r="C784" s="3" t="s">
        <v>808</v>
      </c>
      <c r="D784" s="3" t="s">
        <v>809</v>
      </c>
      <c r="E784" s="3" t="s">
        <v>1047</v>
      </c>
    </row>
    <row r="785" spans="1:5">
      <c r="A785" s="3">
        <v>2401123</v>
      </c>
      <c r="B785" s="3" t="s">
        <v>1170</v>
      </c>
      <c r="C785" s="3" t="s">
        <v>208</v>
      </c>
      <c r="D785" s="3" t="s">
        <v>805</v>
      </c>
      <c r="E785" s="3" t="s">
        <v>1045</v>
      </c>
    </row>
    <row r="786" spans="1:5">
      <c r="A786" s="3">
        <v>2401123</v>
      </c>
      <c r="B786" s="3" t="s">
        <v>1170</v>
      </c>
      <c r="C786" s="3" t="s">
        <v>808</v>
      </c>
      <c r="D786" s="3" t="s">
        <v>809</v>
      </c>
      <c r="E786" s="3" t="s">
        <v>1047</v>
      </c>
    </row>
    <row r="787" spans="1:5">
      <c r="A787" s="3">
        <v>2401131</v>
      </c>
      <c r="B787" s="3" t="s">
        <v>1171</v>
      </c>
      <c r="C787" s="3" t="s">
        <v>208</v>
      </c>
      <c r="D787" s="3" t="s">
        <v>805</v>
      </c>
      <c r="E787" s="3" t="s">
        <v>1045</v>
      </c>
    </row>
    <row r="788" spans="1:5">
      <c r="A788" s="3">
        <v>2401131</v>
      </c>
      <c r="B788" s="3" t="s">
        <v>1171</v>
      </c>
      <c r="C788" s="3" t="s">
        <v>808</v>
      </c>
      <c r="D788" s="3" t="s">
        <v>809</v>
      </c>
      <c r="E788" s="3" t="s">
        <v>1047</v>
      </c>
    </row>
    <row r="789" spans="1:5">
      <c r="A789" s="3">
        <v>2401149</v>
      </c>
      <c r="B789" s="3" t="s">
        <v>1172</v>
      </c>
      <c r="C789" s="3" t="s">
        <v>208</v>
      </c>
      <c r="D789" s="3" t="s">
        <v>805</v>
      </c>
      <c r="E789" s="3" t="s">
        <v>1045</v>
      </c>
    </row>
    <row r="790" spans="1:5">
      <c r="A790" s="3">
        <v>2401149</v>
      </c>
      <c r="B790" s="3" t="s">
        <v>1172</v>
      </c>
      <c r="C790" s="3" t="s">
        <v>808</v>
      </c>
      <c r="D790" s="3" t="s">
        <v>809</v>
      </c>
      <c r="E790" s="3" t="s">
        <v>1047</v>
      </c>
    </row>
    <row r="791" spans="1:5">
      <c r="A791" s="3">
        <v>2401156</v>
      </c>
      <c r="B791" s="3" t="s">
        <v>1173</v>
      </c>
      <c r="C791" s="3" t="s">
        <v>208</v>
      </c>
      <c r="D791" s="3" t="s">
        <v>805</v>
      </c>
      <c r="E791" s="3" t="s">
        <v>1045</v>
      </c>
    </row>
    <row r="792" spans="1:5">
      <c r="A792" s="3">
        <v>2401156</v>
      </c>
      <c r="B792" s="3" t="s">
        <v>1173</v>
      </c>
      <c r="C792" s="3" t="s">
        <v>808</v>
      </c>
      <c r="D792" s="3" t="s">
        <v>809</v>
      </c>
      <c r="E792" s="3" t="s">
        <v>1047</v>
      </c>
    </row>
    <row r="793" spans="1:5">
      <c r="A793" s="3">
        <v>2401164</v>
      </c>
      <c r="B793" s="3" t="s">
        <v>1174</v>
      </c>
      <c r="C793" s="3" t="s">
        <v>208</v>
      </c>
      <c r="D793" s="3" t="s">
        <v>805</v>
      </c>
      <c r="E793" s="3" t="s">
        <v>1045</v>
      </c>
    </row>
    <row r="794" spans="1:5">
      <c r="A794" s="3">
        <v>2401164</v>
      </c>
      <c r="B794" s="3" t="s">
        <v>1174</v>
      </c>
      <c r="C794" s="3" t="s">
        <v>808</v>
      </c>
      <c r="D794" s="3" t="s">
        <v>809</v>
      </c>
      <c r="E794" s="3" t="s">
        <v>1047</v>
      </c>
    </row>
    <row r="795" spans="1:5">
      <c r="A795" s="3">
        <v>2401172</v>
      </c>
      <c r="B795" s="3" t="s">
        <v>1175</v>
      </c>
      <c r="C795" s="3" t="s">
        <v>208</v>
      </c>
      <c r="D795" s="3" t="s">
        <v>805</v>
      </c>
      <c r="E795" s="3" t="s">
        <v>1045</v>
      </c>
    </row>
    <row r="796" spans="1:5">
      <c r="A796" s="3">
        <v>2401172</v>
      </c>
      <c r="B796" s="3" t="s">
        <v>1175</v>
      </c>
      <c r="C796" s="3" t="s">
        <v>808</v>
      </c>
      <c r="D796" s="3" t="s">
        <v>809</v>
      </c>
      <c r="E796" s="3" t="s">
        <v>1047</v>
      </c>
    </row>
    <row r="797" spans="1:5">
      <c r="A797" s="3">
        <v>2401180</v>
      </c>
      <c r="B797" s="3" t="s">
        <v>1176</v>
      </c>
      <c r="C797" s="3" t="s">
        <v>208</v>
      </c>
      <c r="D797" s="3" t="s">
        <v>805</v>
      </c>
      <c r="E797" s="3" t="s">
        <v>1045</v>
      </c>
    </row>
    <row r="798" spans="1:5">
      <c r="A798" s="3">
        <v>2401180</v>
      </c>
      <c r="B798" s="3" t="s">
        <v>1176</v>
      </c>
      <c r="C798" s="3" t="s">
        <v>808</v>
      </c>
      <c r="D798" s="3" t="s">
        <v>809</v>
      </c>
      <c r="E798" s="3" t="s">
        <v>1047</v>
      </c>
    </row>
    <row r="799" spans="1:5">
      <c r="A799" s="3">
        <v>2401198</v>
      </c>
      <c r="B799" s="3" t="s">
        <v>1177</v>
      </c>
      <c r="C799" s="3" t="s">
        <v>208</v>
      </c>
      <c r="D799" s="3" t="s">
        <v>805</v>
      </c>
      <c r="E799" s="3" t="s">
        <v>1045</v>
      </c>
    </row>
    <row r="800" spans="1:5">
      <c r="A800" s="3">
        <v>2401198</v>
      </c>
      <c r="B800" s="3" t="s">
        <v>1177</v>
      </c>
      <c r="C800" s="3" t="s">
        <v>808</v>
      </c>
      <c r="D800" s="3" t="s">
        <v>809</v>
      </c>
      <c r="E800" s="3" t="s">
        <v>1047</v>
      </c>
    </row>
    <row r="801" spans="1:5">
      <c r="A801" s="3">
        <v>2401206</v>
      </c>
      <c r="B801" s="3" t="s">
        <v>1178</v>
      </c>
      <c r="C801" s="3" t="s">
        <v>208</v>
      </c>
      <c r="D801" s="3" t="s">
        <v>805</v>
      </c>
      <c r="E801" s="3" t="s">
        <v>1045</v>
      </c>
    </row>
    <row r="802" spans="1:5">
      <c r="A802" s="3">
        <v>2401206</v>
      </c>
      <c r="B802" s="3" t="s">
        <v>1178</v>
      </c>
      <c r="C802" s="3" t="s">
        <v>808</v>
      </c>
      <c r="D802" s="3" t="s">
        <v>809</v>
      </c>
      <c r="E802" s="3" t="s">
        <v>1047</v>
      </c>
    </row>
    <row r="803" spans="1:5">
      <c r="A803" s="3">
        <v>2401214</v>
      </c>
      <c r="B803" s="3" t="s">
        <v>1179</v>
      </c>
      <c r="C803" s="3" t="s">
        <v>208</v>
      </c>
      <c r="D803" s="3" t="s">
        <v>805</v>
      </c>
      <c r="E803" s="3" t="s">
        <v>1045</v>
      </c>
    </row>
    <row r="804" spans="1:5">
      <c r="A804" s="3">
        <v>2401214</v>
      </c>
      <c r="B804" s="3" t="s">
        <v>1179</v>
      </c>
      <c r="C804" s="3" t="s">
        <v>808</v>
      </c>
      <c r="D804" s="3" t="s">
        <v>809</v>
      </c>
      <c r="E804" s="3" t="s">
        <v>1047</v>
      </c>
    </row>
    <row r="805" spans="1:5">
      <c r="A805" s="3">
        <v>2401222</v>
      </c>
      <c r="B805" s="3" t="s">
        <v>1180</v>
      </c>
      <c r="C805" s="3" t="s">
        <v>208</v>
      </c>
      <c r="D805" s="3" t="s">
        <v>805</v>
      </c>
      <c r="E805" s="3" t="s">
        <v>1045</v>
      </c>
    </row>
    <row r="806" spans="1:5">
      <c r="A806" s="3">
        <v>2401222</v>
      </c>
      <c r="B806" s="3" t="s">
        <v>1180</v>
      </c>
      <c r="C806" s="3" t="s">
        <v>808</v>
      </c>
      <c r="D806" s="3" t="s">
        <v>809</v>
      </c>
      <c r="E806" s="3" t="s">
        <v>1047</v>
      </c>
    </row>
    <row r="807" spans="1:5">
      <c r="A807" s="3">
        <v>2401230</v>
      </c>
      <c r="B807" s="3" t="s">
        <v>1181</v>
      </c>
      <c r="C807" s="3" t="s">
        <v>208</v>
      </c>
      <c r="D807" s="3" t="s">
        <v>805</v>
      </c>
      <c r="E807" s="3" t="s">
        <v>1045</v>
      </c>
    </row>
    <row r="808" spans="1:5">
      <c r="A808" s="3">
        <v>2401230</v>
      </c>
      <c r="B808" s="3" t="s">
        <v>1181</v>
      </c>
      <c r="C808" s="3" t="s">
        <v>808</v>
      </c>
      <c r="D808" s="3" t="s">
        <v>809</v>
      </c>
      <c r="E808" s="3" t="s">
        <v>1047</v>
      </c>
    </row>
    <row r="809" spans="1:5">
      <c r="A809" s="3">
        <v>2401248</v>
      </c>
      <c r="B809" s="3" t="s">
        <v>1182</v>
      </c>
      <c r="C809" s="3" t="s">
        <v>208</v>
      </c>
      <c r="D809" s="3" t="s">
        <v>805</v>
      </c>
      <c r="E809" s="3" t="s">
        <v>1045</v>
      </c>
    </row>
    <row r="810" spans="1:5">
      <c r="A810" s="3">
        <v>2401248</v>
      </c>
      <c r="B810" s="3" t="s">
        <v>1182</v>
      </c>
      <c r="C810" s="3" t="s">
        <v>808</v>
      </c>
      <c r="D810" s="3" t="s">
        <v>809</v>
      </c>
      <c r="E810" s="3" t="s">
        <v>1047</v>
      </c>
    </row>
    <row r="811" spans="1:5">
      <c r="A811" s="3">
        <v>2401255</v>
      </c>
      <c r="B811" s="3" t="s">
        <v>1183</v>
      </c>
      <c r="C811" s="3" t="s">
        <v>208</v>
      </c>
      <c r="D811" s="3" t="s">
        <v>805</v>
      </c>
      <c r="E811" s="3" t="s">
        <v>1045</v>
      </c>
    </row>
    <row r="812" spans="1:5">
      <c r="A812" s="3">
        <v>2401255</v>
      </c>
      <c r="B812" s="3" t="s">
        <v>1183</v>
      </c>
      <c r="C812" s="3" t="s">
        <v>808</v>
      </c>
      <c r="D812" s="3" t="s">
        <v>809</v>
      </c>
      <c r="E812" s="3" t="s">
        <v>1047</v>
      </c>
    </row>
    <row r="813" spans="1:5">
      <c r="A813" s="3">
        <v>2401263</v>
      </c>
      <c r="B813" s="3" t="s">
        <v>1184</v>
      </c>
      <c r="C813" s="3" t="s">
        <v>208</v>
      </c>
      <c r="D813" s="3" t="s">
        <v>805</v>
      </c>
      <c r="E813" s="3" t="s">
        <v>1045</v>
      </c>
    </row>
    <row r="814" spans="1:5">
      <c r="A814" s="3">
        <v>2401263</v>
      </c>
      <c r="B814" s="3" t="s">
        <v>1184</v>
      </c>
      <c r="C814" s="3" t="s">
        <v>808</v>
      </c>
      <c r="D814" s="3" t="s">
        <v>809</v>
      </c>
      <c r="E814" s="3" t="s">
        <v>1047</v>
      </c>
    </row>
    <row r="815" spans="1:5">
      <c r="A815" s="3">
        <v>2401271</v>
      </c>
      <c r="B815" s="3" t="s">
        <v>1185</v>
      </c>
      <c r="C815" s="3" t="s">
        <v>208</v>
      </c>
      <c r="D815" s="3" t="s">
        <v>805</v>
      </c>
      <c r="E815" s="3" t="s">
        <v>1045</v>
      </c>
    </row>
    <row r="816" spans="1:5">
      <c r="A816" s="3">
        <v>2401271</v>
      </c>
      <c r="B816" s="3" t="s">
        <v>1185</v>
      </c>
      <c r="C816" s="3" t="s">
        <v>808</v>
      </c>
      <c r="D816" s="3" t="s">
        <v>809</v>
      </c>
      <c r="E816" s="3" t="s">
        <v>1047</v>
      </c>
    </row>
    <row r="817" spans="1:5">
      <c r="A817" s="3">
        <v>2401289</v>
      </c>
      <c r="B817" s="3" t="s">
        <v>1186</v>
      </c>
      <c r="C817" s="3" t="s">
        <v>208</v>
      </c>
      <c r="D817" s="3" t="s">
        <v>805</v>
      </c>
      <c r="E817" s="3" t="s">
        <v>1045</v>
      </c>
    </row>
    <row r="818" spans="1:5">
      <c r="A818" s="3">
        <v>2401289</v>
      </c>
      <c r="B818" s="3" t="s">
        <v>1186</v>
      </c>
      <c r="C818" s="3" t="s">
        <v>808</v>
      </c>
      <c r="D818" s="3" t="s">
        <v>809</v>
      </c>
      <c r="E818" s="3" t="s">
        <v>1047</v>
      </c>
    </row>
    <row r="819" spans="1:5">
      <c r="A819" s="3">
        <v>2401297</v>
      </c>
      <c r="B819" s="3" t="s">
        <v>1187</v>
      </c>
      <c r="C819" s="3" t="s">
        <v>208</v>
      </c>
      <c r="D819" s="3" t="s">
        <v>805</v>
      </c>
      <c r="E819" s="3" t="s">
        <v>1045</v>
      </c>
    </row>
    <row r="820" spans="1:5">
      <c r="A820" s="3">
        <v>2401297</v>
      </c>
      <c r="B820" s="3" t="s">
        <v>1187</v>
      </c>
      <c r="C820" s="3" t="s">
        <v>808</v>
      </c>
      <c r="D820" s="3" t="s">
        <v>809</v>
      </c>
      <c r="E820" s="3" t="s">
        <v>1047</v>
      </c>
    </row>
    <row r="821" spans="1:5">
      <c r="A821" s="3">
        <v>2401305</v>
      </c>
      <c r="B821" s="3" t="s">
        <v>1188</v>
      </c>
      <c r="C821" s="3" t="s">
        <v>208</v>
      </c>
      <c r="D821" s="3" t="s">
        <v>805</v>
      </c>
      <c r="E821" s="3" t="s">
        <v>1045</v>
      </c>
    </row>
    <row r="822" spans="1:5">
      <c r="A822" s="3">
        <v>2401305</v>
      </c>
      <c r="B822" s="3" t="s">
        <v>1188</v>
      </c>
      <c r="C822" s="3" t="s">
        <v>808</v>
      </c>
      <c r="D822" s="3" t="s">
        <v>809</v>
      </c>
      <c r="E822" s="3" t="s">
        <v>1047</v>
      </c>
    </row>
    <row r="823" spans="1:5">
      <c r="A823" s="3">
        <v>2401321</v>
      </c>
      <c r="B823" s="3" t="s">
        <v>1189</v>
      </c>
      <c r="C823" s="3" t="s">
        <v>208</v>
      </c>
      <c r="D823" s="3" t="s">
        <v>805</v>
      </c>
      <c r="E823" s="3" t="s">
        <v>1045</v>
      </c>
    </row>
    <row r="824" spans="1:5">
      <c r="A824" s="3">
        <v>2401321</v>
      </c>
      <c r="B824" s="3" t="s">
        <v>1189</v>
      </c>
      <c r="C824" s="3" t="s">
        <v>808</v>
      </c>
      <c r="D824" s="3" t="s">
        <v>809</v>
      </c>
      <c r="E824" s="3" t="s">
        <v>1047</v>
      </c>
    </row>
    <row r="825" spans="1:5">
      <c r="A825" s="3">
        <v>2401339</v>
      </c>
      <c r="B825" s="3" t="s">
        <v>1190</v>
      </c>
      <c r="C825" s="3" t="s">
        <v>208</v>
      </c>
      <c r="D825" s="3" t="s">
        <v>805</v>
      </c>
      <c r="E825" s="3" t="s">
        <v>1045</v>
      </c>
    </row>
    <row r="826" spans="1:5">
      <c r="A826" s="3">
        <v>2401339</v>
      </c>
      <c r="B826" s="3" t="s">
        <v>1190</v>
      </c>
      <c r="C826" s="3" t="s">
        <v>310</v>
      </c>
      <c r="D826" s="3" t="s">
        <v>811</v>
      </c>
      <c r="E826" s="3" t="s">
        <v>1046</v>
      </c>
    </row>
    <row r="827" spans="1:5">
      <c r="A827" s="3">
        <v>2401339</v>
      </c>
      <c r="B827" s="3" t="s">
        <v>1190</v>
      </c>
      <c r="C827" s="3" t="s">
        <v>808</v>
      </c>
      <c r="D827" s="3" t="s">
        <v>809</v>
      </c>
      <c r="E827" s="3" t="s">
        <v>1047</v>
      </c>
    </row>
    <row r="828" spans="1:5">
      <c r="A828" s="3">
        <v>2401347</v>
      </c>
      <c r="B828" s="3" t="s">
        <v>1191</v>
      </c>
      <c r="C828" s="3" t="s">
        <v>208</v>
      </c>
      <c r="D828" s="3" t="s">
        <v>805</v>
      </c>
      <c r="E828" s="3" t="s">
        <v>1139</v>
      </c>
    </row>
    <row r="829" spans="1:5">
      <c r="A829" s="3">
        <v>2401347</v>
      </c>
      <c r="B829" s="3" t="s">
        <v>1191</v>
      </c>
      <c r="C829" s="3" t="s">
        <v>808</v>
      </c>
      <c r="D829" s="3" t="s">
        <v>809</v>
      </c>
      <c r="E829" s="3" t="s">
        <v>1047</v>
      </c>
    </row>
    <row r="830" spans="1:5">
      <c r="A830" s="3">
        <v>2401461</v>
      </c>
      <c r="B830" s="3" t="s">
        <v>1192</v>
      </c>
      <c r="C830" s="3" t="s">
        <v>208</v>
      </c>
      <c r="D830" s="3" t="s">
        <v>805</v>
      </c>
      <c r="E830" s="3" t="s">
        <v>1139</v>
      </c>
    </row>
    <row r="831" spans="1:5">
      <c r="A831" s="3">
        <v>2401461</v>
      </c>
      <c r="B831" s="3" t="s">
        <v>1192</v>
      </c>
      <c r="C831" s="3" t="s">
        <v>808</v>
      </c>
      <c r="D831" s="3" t="s">
        <v>809</v>
      </c>
      <c r="E831" s="3" t="s">
        <v>1047</v>
      </c>
    </row>
    <row r="832" spans="1:5">
      <c r="A832" s="3">
        <v>2401479</v>
      </c>
      <c r="B832" s="3" t="s">
        <v>1193</v>
      </c>
      <c r="C832" s="3" t="s">
        <v>208</v>
      </c>
      <c r="D832" s="3" t="s">
        <v>805</v>
      </c>
      <c r="E832" s="3" t="s">
        <v>1139</v>
      </c>
    </row>
    <row r="833" spans="1:5">
      <c r="A833" s="3">
        <v>2401479</v>
      </c>
      <c r="B833" s="3" t="s">
        <v>1193</v>
      </c>
      <c r="C833" s="3" t="s">
        <v>808</v>
      </c>
      <c r="D833" s="3" t="s">
        <v>809</v>
      </c>
      <c r="E833" s="3" t="s">
        <v>1047</v>
      </c>
    </row>
    <row r="834" spans="1:5">
      <c r="A834" s="3">
        <v>2401487</v>
      </c>
      <c r="B834" s="3" t="s">
        <v>1194</v>
      </c>
      <c r="C834" s="3" t="s">
        <v>208</v>
      </c>
      <c r="D834" s="3" t="s">
        <v>805</v>
      </c>
      <c r="E834" s="3" t="s">
        <v>1045</v>
      </c>
    </row>
    <row r="835" spans="1:5">
      <c r="A835" s="3">
        <v>2401487</v>
      </c>
      <c r="B835" s="3" t="s">
        <v>1194</v>
      </c>
      <c r="C835" s="3" t="s">
        <v>808</v>
      </c>
      <c r="D835" s="3" t="s">
        <v>809</v>
      </c>
      <c r="E835" s="3" t="s">
        <v>1047</v>
      </c>
    </row>
    <row r="836" spans="1:5">
      <c r="A836" s="3">
        <v>2401503</v>
      </c>
      <c r="B836" s="3" t="s">
        <v>1195</v>
      </c>
      <c r="C836" s="3" t="s">
        <v>208</v>
      </c>
      <c r="D836" s="3" t="s">
        <v>805</v>
      </c>
      <c r="E836" s="3" t="s">
        <v>1045</v>
      </c>
    </row>
    <row r="837" spans="1:5">
      <c r="A837" s="3">
        <v>2401503</v>
      </c>
      <c r="B837" s="3" t="s">
        <v>1195</v>
      </c>
      <c r="C837" s="3" t="s">
        <v>808</v>
      </c>
      <c r="D837" s="3" t="s">
        <v>809</v>
      </c>
      <c r="E837" s="3" t="s">
        <v>1047</v>
      </c>
    </row>
    <row r="838" spans="1:5">
      <c r="A838" s="3">
        <v>2401545</v>
      </c>
      <c r="B838" s="3" t="s">
        <v>1196</v>
      </c>
      <c r="C838" s="3" t="s">
        <v>208</v>
      </c>
      <c r="D838" s="3" t="s">
        <v>805</v>
      </c>
      <c r="E838" s="3" t="s">
        <v>1045</v>
      </c>
    </row>
    <row r="839" spans="1:5">
      <c r="A839" s="3">
        <v>2401545</v>
      </c>
      <c r="B839" s="3" t="s">
        <v>1196</v>
      </c>
      <c r="C839" s="3" t="s">
        <v>808</v>
      </c>
      <c r="D839" s="3" t="s">
        <v>809</v>
      </c>
      <c r="E839" s="3" t="s">
        <v>1047</v>
      </c>
    </row>
    <row r="840" spans="1:5">
      <c r="A840" s="3">
        <v>2401552</v>
      </c>
      <c r="B840" s="3" t="s">
        <v>1197</v>
      </c>
      <c r="C840" s="3" t="s">
        <v>208</v>
      </c>
      <c r="D840" s="3" t="s">
        <v>805</v>
      </c>
      <c r="E840" s="3" t="s">
        <v>1045</v>
      </c>
    </row>
    <row r="841" spans="1:5">
      <c r="A841" s="3">
        <v>2401552</v>
      </c>
      <c r="B841" s="3" t="s">
        <v>1197</v>
      </c>
      <c r="C841" s="3" t="s">
        <v>808</v>
      </c>
      <c r="D841" s="3" t="s">
        <v>809</v>
      </c>
      <c r="E841" s="3" t="s">
        <v>1047</v>
      </c>
    </row>
    <row r="842" spans="1:5">
      <c r="A842" s="3">
        <v>2401560</v>
      </c>
      <c r="B842" s="3" t="s">
        <v>1198</v>
      </c>
      <c r="C842" s="3" t="s">
        <v>208</v>
      </c>
      <c r="D842" s="3" t="s">
        <v>805</v>
      </c>
      <c r="E842" s="3" t="s">
        <v>1045</v>
      </c>
    </row>
    <row r="843" spans="1:5">
      <c r="A843" s="3">
        <v>2401560</v>
      </c>
      <c r="B843" s="3" t="s">
        <v>1198</v>
      </c>
      <c r="C843" s="3" t="s">
        <v>808</v>
      </c>
      <c r="D843" s="3" t="s">
        <v>809</v>
      </c>
      <c r="E843" s="3" t="s">
        <v>1047</v>
      </c>
    </row>
    <row r="844" spans="1:5">
      <c r="A844" s="3">
        <v>2401578</v>
      </c>
      <c r="B844" s="3" t="s">
        <v>1199</v>
      </c>
      <c r="C844" s="3" t="s">
        <v>208</v>
      </c>
      <c r="D844" s="3" t="s">
        <v>805</v>
      </c>
      <c r="E844" s="3" t="s">
        <v>1045</v>
      </c>
    </row>
    <row r="845" spans="1:5">
      <c r="A845" s="3">
        <v>2401578</v>
      </c>
      <c r="B845" s="3" t="s">
        <v>1199</v>
      </c>
      <c r="C845" s="3" t="s">
        <v>808</v>
      </c>
      <c r="D845" s="3" t="s">
        <v>809</v>
      </c>
      <c r="E845" s="3" t="s">
        <v>1047</v>
      </c>
    </row>
    <row r="846" spans="1:5">
      <c r="A846" s="3">
        <v>2401586</v>
      </c>
      <c r="B846" s="3" t="s">
        <v>1200</v>
      </c>
      <c r="C846" s="3" t="s">
        <v>208</v>
      </c>
      <c r="D846" s="3" t="s">
        <v>805</v>
      </c>
      <c r="E846" s="3" t="s">
        <v>1045</v>
      </c>
    </row>
    <row r="847" spans="1:5">
      <c r="A847" s="3">
        <v>2401586</v>
      </c>
      <c r="B847" s="3" t="s">
        <v>1200</v>
      </c>
      <c r="C847" s="3" t="s">
        <v>808</v>
      </c>
      <c r="D847" s="3" t="s">
        <v>809</v>
      </c>
      <c r="E847" s="3" t="s">
        <v>1047</v>
      </c>
    </row>
    <row r="848" spans="1:5">
      <c r="A848" s="3">
        <v>2401594</v>
      </c>
      <c r="B848" s="3" t="s">
        <v>1201</v>
      </c>
      <c r="C848" s="3" t="s">
        <v>208</v>
      </c>
      <c r="D848" s="3" t="s">
        <v>805</v>
      </c>
      <c r="E848" s="3" t="s">
        <v>1045</v>
      </c>
    </row>
    <row r="849" spans="1:5">
      <c r="A849" s="3">
        <v>2401594</v>
      </c>
      <c r="B849" s="3" t="s">
        <v>1201</v>
      </c>
      <c r="C849" s="3" t="s">
        <v>808</v>
      </c>
      <c r="D849" s="3" t="s">
        <v>809</v>
      </c>
      <c r="E849" s="3" t="s">
        <v>1047</v>
      </c>
    </row>
    <row r="850" spans="1:5">
      <c r="A850" s="3">
        <v>2401602</v>
      </c>
      <c r="B850" s="3" t="s">
        <v>1202</v>
      </c>
      <c r="C850" s="3" t="s">
        <v>208</v>
      </c>
      <c r="D850" s="3" t="s">
        <v>805</v>
      </c>
      <c r="E850" s="3" t="s">
        <v>1045</v>
      </c>
    </row>
    <row r="851" spans="1:5">
      <c r="A851" s="3">
        <v>2401602</v>
      </c>
      <c r="B851" s="3" t="s">
        <v>1203</v>
      </c>
      <c r="C851" s="3" t="s">
        <v>808</v>
      </c>
      <c r="D851" s="3" t="s">
        <v>809</v>
      </c>
      <c r="E851" s="3" t="s">
        <v>1047</v>
      </c>
    </row>
    <row r="852" spans="1:5">
      <c r="A852" s="3">
        <v>2401610</v>
      </c>
      <c r="B852" s="3" t="s">
        <v>1204</v>
      </c>
      <c r="C852" s="3" t="s">
        <v>208</v>
      </c>
      <c r="D852" s="3" t="s">
        <v>805</v>
      </c>
      <c r="E852" s="3" t="s">
        <v>1045</v>
      </c>
    </row>
    <row r="853" spans="1:5">
      <c r="A853" s="3">
        <v>2401610</v>
      </c>
      <c r="B853" s="3" t="s">
        <v>1204</v>
      </c>
      <c r="C853" s="3" t="s">
        <v>808</v>
      </c>
      <c r="D853" s="3" t="s">
        <v>809</v>
      </c>
      <c r="E853" s="3" t="s">
        <v>1047</v>
      </c>
    </row>
    <row r="854" spans="1:5">
      <c r="A854" s="3">
        <v>2401628</v>
      </c>
      <c r="B854" s="3" t="s">
        <v>1205</v>
      </c>
      <c r="C854" s="3" t="s">
        <v>208</v>
      </c>
      <c r="D854" s="3" t="s">
        <v>805</v>
      </c>
      <c r="E854" s="3" t="s">
        <v>1045</v>
      </c>
    </row>
    <row r="855" spans="1:5">
      <c r="A855" s="3">
        <v>2401628</v>
      </c>
      <c r="B855" s="3" t="s">
        <v>1206</v>
      </c>
      <c r="C855" s="3" t="s">
        <v>808</v>
      </c>
      <c r="D855" s="3" t="s">
        <v>809</v>
      </c>
      <c r="E855" s="3" t="s">
        <v>1047</v>
      </c>
    </row>
    <row r="856" spans="1:5">
      <c r="A856" s="3">
        <v>2401636</v>
      </c>
      <c r="B856" s="3" t="s">
        <v>1207</v>
      </c>
      <c r="C856" s="3" t="s">
        <v>208</v>
      </c>
      <c r="D856" s="3" t="s">
        <v>805</v>
      </c>
      <c r="E856" s="3" t="s">
        <v>1045</v>
      </c>
    </row>
    <row r="857" spans="1:5">
      <c r="A857" s="3">
        <v>2401636</v>
      </c>
      <c r="B857" s="3" t="s">
        <v>1207</v>
      </c>
      <c r="C857" s="3" t="s">
        <v>808</v>
      </c>
      <c r="D857" s="3" t="s">
        <v>809</v>
      </c>
      <c r="E857" s="3" t="s">
        <v>1047</v>
      </c>
    </row>
    <row r="858" spans="1:5">
      <c r="A858" s="3">
        <v>2401644</v>
      </c>
      <c r="B858" s="3" t="s">
        <v>1208</v>
      </c>
      <c r="C858" s="3" t="s">
        <v>208</v>
      </c>
      <c r="D858" s="3" t="s">
        <v>805</v>
      </c>
      <c r="E858" s="3" t="s">
        <v>1045</v>
      </c>
    </row>
    <row r="859" spans="1:5">
      <c r="A859" s="3">
        <v>2401644</v>
      </c>
      <c r="B859" s="3" t="s">
        <v>1208</v>
      </c>
      <c r="C859" s="3" t="s">
        <v>808</v>
      </c>
      <c r="D859" s="3" t="s">
        <v>809</v>
      </c>
      <c r="E859" s="3" t="s">
        <v>1047</v>
      </c>
    </row>
    <row r="860" spans="1:5">
      <c r="A860" s="3">
        <v>2401651</v>
      </c>
      <c r="B860" s="3" t="s">
        <v>1209</v>
      </c>
      <c r="C860" s="3" t="s">
        <v>208</v>
      </c>
      <c r="D860" s="3" t="s">
        <v>805</v>
      </c>
      <c r="E860" s="3" t="s">
        <v>1139</v>
      </c>
    </row>
    <row r="861" spans="1:5">
      <c r="A861" s="3">
        <v>2401651</v>
      </c>
      <c r="B861" s="3" t="s">
        <v>1209</v>
      </c>
      <c r="C861" s="3" t="s">
        <v>808</v>
      </c>
      <c r="D861" s="3" t="s">
        <v>809</v>
      </c>
      <c r="E861" s="3" t="s">
        <v>1047</v>
      </c>
    </row>
    <row r="862" spans="1:5">
      <c r="A862" s="3">
        <v>2401669</v>
      </c>
      <c r="B862" s="3" t="s">
        <v>1210</v>
      </c>
      <c r="C862" s="3" t="s">
        <v>208</v>
      </c>
      <c r="D862" s="3" t="s">
        <v>805</v>
      </c>
      <c r="E862" s="3" t="s">
        <v>1139</v>
      </c>
    </row>
    <row r="863" spans="1:5">
      <c r="A863" s="3">
        <v>2401669</v>
      </c>
      <c r="B863" s="3" t="s">
        <v>1210</v>
      </c>
      <c r="C863" s="3" t="s">
        <v>808</v>
      </c>
      <c r="D863" s="3" t="s">
        <v>809</v>
      </c>
      <c r="E863" s="3" t="s">
        <v>1047</v>
      </c>
    </row>
    <row r="864" spans="1:5">
      <c r="A864" s="3">
        <v>2401677</v>
      </c>
      <c r="B864" s="3" t="s">
        <v>1211</v>
      </c>
      <c r="C864" s="3" t="s">
        <v>208</v>
      </c>
      <c r="D864" s="3" t="s">
        <v>805</v>
      </c>
      <c r="E864" s="3" t="s">
        <v>1073</v>
      </c>
    </row>
    <row r="865" spans="1:5">
      <c r="A865" s="3">
        <v>2401677</v>
      </c>
      <c r="B865" s="3" t="s">
        <v>1211</v>
      </c>
      <c r="C865" s="3" t="s">
        <v>808</v>
      </c>
      <c r="D865" s="3" t="s">
        <v>809</v>
      </c>
      <c r="E865" s="3" t="s">
        <v>1047</v>
      </c>
    </row>
    <row r="866" spans="1:5">
      <c r="A866" s="3" t="s">
        <v>337</v>
      </c>
      <c r="B866" s="3" t="s">
        <v>1212</v>
      </c>
      <c r="C866" s="3" t="s">
        <v>208</v>
      </c>
      <c r="D866" s="3" t="s">
        <v>805</v>
      </c>
      <c r="E866" s="3" t="s">
        <v>1213</v>
      </c>
    </row>
    <row r="867" spans="1:5">
      <c r="A867" s="3" t="s">
        <v>337</v>
      </c>
      <c r="B867" s="3" t="s">
        <v>1212</v>
      </c>
      <c r="C867" s="3" t="s">
        <v>333</v>
      </c>
      <c r="D867" s="3" t="s">
        <v>807</v>
      </c>
      <c r="E867" s="3" t="s">
        <v>1213</v>
      </c>
    </row>
    <row r="868" spans="1:5">
      <c r="A868" s="3" t="s">
        <v>337</v>
      </c>
      <c r="B868" s="3" t="s">
        <v>1212</v>
      </c>
      <c r="C868" s="3" t="s">
        <v>310</v>
      </c>
      <c r="D868" s="3" t="s">
        <v>811</v>
      </c>
      <c r="E868" s="3" t="s">
        <v>1213</v>
      </c>
    </row>
    <row r="869" spans="1:5">
      <c r="A869" s="3" t="s">
        <v>337</v>
      </c>
      <c r="B869" s="3" t="s">
        <v>1212</v>
      </c>
      <c r="C869" s="3" t="s">
        <v>808</v>
      </c>
      <c r="D869" s="3" t="s">
        <v>809</v>
      </c>
      <c r="E869" s="3" t="s">
        <v>1213</v>
      </c>
    </row>
    <row r="870" spans="1:5">
      <c r="A870" s="3" t="s">
        <v>338</v>
      </c>
      <c r="B870" s="3" t="s">
        <v>1214</v>
      </c>
      <c r="C870" s="3" t="s">
        <v>208</v>
      </c>
      <c r="D870" s="3" t="s">
        <v>805</v>
      </c>
      <c r="E870" s="3" t="s">
        <v>1213</v>
      </c>
    </row>
    <row r="871" spans="1:5">
      <c r="A871" s="3" t="s">
        <v>338</v>
      </c>
      <c r="B871" s="3" t="s">
        <v>1214</v>
      </c>
      <c r="C871" s="3" t="s">
        <v>333</v>
      </c>
      <c r="D871" s="3" t="s">
        <v>807</v>
      </c>
      <c r="E871" s="3" t="s">
        <v>1213</v>
      </c>
    </row>
    <row r="872" spans="1:5">
      <c r="A872" s="3" t="s">
        <v>338</v>
      </c>
      <c r="B872" s="3" t="s">
        <v>1214</v>
      </c>
      <c r="C872" s="3" t="s">
        <v>310</v>
      </c>
      <c r="D872" s="3" t="s">
        <v>811</v>
      </c>
      <c r="E872" s="3" t="s">
        <v>1213</v>
      </c>
    </row>
    <row r="873" spans="1:5">
      <c r="A873" s="3" t="s">
        <v>338</v>
      </c>
      <c r="B873" s="3" t="s">
        <v>1214</v>
      </c>
      <c r="C873" s="3" t="s">
        <v>808</v>
      </c>
      <c r="D873" s="3" t="s">
        <v>809</v>
      </c>
      <c r="E873" s="3" t="s">
        <v>1213</v>
      </c>
    </row>
    <row r="874" spans="1:5">
      <c r="A874" s="3" t="s">
        <v>339</v>
      </c>
      <c r="B874" s="3" t="s">
        <v>1215</v>
      </c>
      <c r="C874" s="3" t="s">
        <v>208</v>
      </c>
      <c r="D874" s="3" t="s">
        <v>805</v>
      </c>
      <c r="E874" s="3" t="s">
        <v>1213</v>
      </c>
    </row>
    <row r="875" spans="1:5">
      <c r="A875" s="3" t="s">
        <v>339</v>
      </c>
      <c r="B875" s="3" t="s">
        <v>1215</v>
      </c>
      <c r="C875" s="3" t="s">
        <v>333</v>
      </c>
      <c r="D875" s="3" t="s">
        <v>807</v>
      </c>
      <c r="E875" s="3" t="s">
        <v>1213</v>
      </c>
    </row>
    <row r="876" spans="1:5">
      <c r="A876" s="3" t="s">
        <v>339</v>
      </c>
      <c r="B876" s="3" t="s">
        <v>1215</v>
      </c>
      <c r="C876" s="3" t="s">
        <v>310</v>
      </c>
      <c r="D876" s="3" t="s">
        <v>811</v>
      </c>
      <c r="E876" s="3" t="s">
        <v>1213</v>
      </c>
    </row>
    <row r="877" spans="1:5">
      <c r="A877" s="3" t="s">
        <v>339</v>
      </c>
      <c r="B877" s="3" t="s">
        <v>1215</v>
      </c>
      <c r="C877" s="3" t="s">
        <v>808</v>
      </c>
      <c r="D877" s="3" t="s">
        <v>809</v>
      </c>
      <c r="E877" s="3" t="s">
        <v>1213</v>
      </c>
    </row>
    <row r="878" spans="1:5">
      <c r="A878" s="3" t="s">
        <v>1216</v>
      </c>
      <c r="B878" s="3" t="s">
        <v>1217</v>
      </c>
      <c r="C878" s="3" t="s">
        <v>208</v>
      </c>
      <c r="D878" s="3" t="s">
        <v>805</v>
      </c>
      <c r="E878" s="3" t="s">
        <v>1213</v>
      </c>
    </row>
    <row r="879" spans="1:5">
      <c r="A879" s="3" t="s">
        <v>1216</v>
      </c>
      <c r="B879" s="3" t="s">
        <v>1217</v>
      </c>
      <c r="C879" s="3" t="s">
        <v>333</v>
      </c>
      <c r="D879" s="3" t="s">
        <v>807</v>
      </c>
      <c r="E879" s="3" t="s">
        <v>1213</v>
      </c>
    </row>
    <row r="880" spans="1:5">
      <c r="A880" s="3" t="s">
        <v>1216</v>
      </c>
      <c r="B880" s="3" t="s">
        <v>1217</v>
      </c>
      <c r="C880" s="3" t="s">
        <v>310</v>
      </c>
      <c r="D880" s="3" t="s">
        <v>811</v>
      </c>
      <c r="E880" s="3" t="s">
        <v>1213</v>
      </c>
    </row>
    <row r="881" spans="1:5">
      <c r="A881" s="3" t="s">
        <v>1216</v>
      </c>
      <c r="B881" s="3" t="s">
        <v>1217</v>
      </c>
      <c r="C881" s="3" t="s">
        <v>808</v>
      </c>
      <c r="D881" s="3" t="s">
        <v>809</v>
      </c>
      <c r="E881" s="3" t="s">
        <v>1213</v>
      </c>
    </row>
    <row r="882" spans="1:5">
      <c r="A882" s="3" t="s">
        <v>364</v>
      </c>
      <c r="B882" s="3" t="s">
        <v>1218</v>
      </c>
      <c r="C882" s="3" t="s">
        <v>208</v>
      </c>
      <c r="D882" s="3" t="s">
        <v>805</v>
      </c>
      <c r="E882" s="3" t="s">
        <v>1219</v>
      </c>
    </row>
    <row r="883" spans="1:5">
      <c r="A883" s="3" t="s">
        <v>364</v>
      </c>
      <c r="B883" s="3" t="s">
        <v>1218</v>
      </c>
      <c r="C883" s="3" t="s">
        <v>333</v>
      </c>
      <c r="D883" s="3" t="s">
        <v>807</v>
      </c>
      <c r="E883" s="3" t="s">
        <v>1219</v>
      </c>
    </row>
    <row r="884" spans="1:5">
      <c r="A884" s="3" t="s">
        <v>364</v>
      </c>
      <c r="B884" s="3" t="s">
        <v>1218</v>
      </c>
      <c r="C884" s="3" t="s">
        <v>310</v>
      </c>
      <c r="D884" s="3" t="s">
        <v>811</v>
      </c>
      <c r="E884" s="3" t="s">
        <v>1219</v>
      </c>
    </row>
    <row r="885" spans="1:5">
      <c r="A885" s="3" t="s">
        <v>364</v>
      </c>
      <c r="B885" s="3" t="s">
        <v>1218</v>
      </c>
      <c r="C885" s="3" t="s">
        <v>808</v>
      </c>
      <c r="D885" s="3" t="s">
        <v>809</v>
      </c>
      <c r="E885" s="3" t="s">
        <v>1219</v>
      </c>
    </row>
    <row r="886" spans="1:5">
      <c r="A886" s="3" t="s">
        <v>366</v>
      </c>
      <c r="B886" s="3" t="s">
        <v>1220</v>
      </c>
      <c r="C886" s="3" t="s">
        <v>208</v>
      </c>
      <c r="D886" s="3" t="s">
        <v>805</v>
      </c>
      <c r="E886" s="3" t="s">
        <v>1213</v>
      </c>
    </row>
    <row r="887" spans="1:5">
      <c r="A887" s="3" t="s">
        <v>366</v>
      </c>
      <c r="B887" s="3" t="s">
        <v>1220</v>
      </c>
      <c r="C887" s="3" t="s">
        <v>333</v>
      </c>
      <c r="D887" s="3" t="s">
        <v>807</v>
      </c>
      <c r="E887" s="3" t="s">
        <v>1213</v>
      </c>
    </row>
    <row r="888" spans="1:5">
      <c r="A888" s="3" t="s">
        <v>366</v>
      </c>
      <c r="B888" s="3" t="s">
        <v>1220</v>
      </c>
      <c r="C888" s="3" t="s">
        <v>310</v>
      </c>
      <c r="D888" s="3" t="s">
        <v>811</v>
      </c>
      <c r="E888" s="3" t="s">
        <v>1213</v>
      </c>
    </row>
    <row r="889" spans="1:5">
      <c r="A889" s="3" t="s">
        <v>366</v>
      </c>
      <c r="B889" s="3" t="s">
        <v>1220</v>
      </c>
      <c r="C889" s="3" t="s">
        <v>808</v>
      </c>
      <c r="D889" s="3" t="s">
        <v>809</v>
      </c>
      <c r="E889" s="3" t="s">
        <v>1213</v>
      </c>
    </row>
    <row r="890" spans="1:5">
      <c r="A890" s="3" t="s">
        <v>306</v>
      </c>
      <c r="B890" s="3" t="s">
        <v>1221</v>
      </c>
      <c r="C890" s="3" t="s">
        <v>208</v>
      </c>
      <c r="D890" s="3" t="s">
        <v>805</v>
      </c>
      <c r="E890" s="3" t="s">
        <v>1213</v>
      </c>
    </row>
    <row r="891" spans="1:5">
      <c r="A891" s="3" t="s">
        <v>306</v>
      </c>
      <c r="B891" s="3" t="s">
        <v>1221</v>
      </c>
      <c r="C891" s="3" t="s">
        <v>333</v>
      </c>
      <c r="D891" s="3" t="s">
        <v>807</v>
      </c>
      <c r="E891" s="3" t="s">
        <v>1213</v>
      </c>
    </row>
    <row r="892" spans="1:5">
      <c r="A892" s="3" t="s">
        <v>306</v>
      </c>
      <c r="B892" s="3" t="s">
        <v>1221</v>
      </c>
      <c r="C892" s="3" t="s">
        <v>310</v>
      </c>
      <c r="D892" s="3" t="s">
        <v>811</v>
      </c>
      <c r="E892" s="3" t="s">
        <v>1213</v>
      </c>
    </row>
    <row r="893" spans="1:5">
      <c r="A893" s="3" t="s">
        <v>306</v>
      </c>
      <c r="B893" s="3" t="s">
        <v>1221</v>
      </c>
      <c r="C893" s="3" t="s">
        <v>808</v>
      </c>
      <c r="D893" s="3" t="s">
        <v>809</v>
      </c>
      <c r="E893" s="3" t="s">
        <v>1213</v>
      </c>
    </row>
    <row r="894" spans="1:5">
      <c r="A894" s="3" t="s">
        <v>368</v>
      </c>
      <c r="B894" s="3" t="s">
        <v>1222</v>
      </c>
      <c r="C894" s="3" t="s">
        <v>208</v>
      </c>
      <c r="D894" s="3" t="s">
        <v>805</v>
      </c>
      <c r="E894" s="3" t="s">
        <v>1213</v>
      </c>
    </row>
    <row r="895" spans="1:5">
      <c r="A895" s="3" t="s">
        <v>368</v>
      </c>
      <c r="B895" s="3" t="s">
        <v>1222</v>
      </c>
      <c r="C895" s="3" t="s">
        <v>333</v>
      </c>
      <c r="D895" s="3" t="s">
        <v>807</v>
      </c>
      <c r="E895" s="3" t="s">
        <v>1213</v>
      </c>
    </row>
    <row r="896" spans="1:5">
      <c r="A896" s="3" t="s">
        <v>368</v>
      </c>
      <c r="B896" s="3" t="s">
        <v>1222</v>
      </c>
      <c r="C896" s="3" t="s">
        <v>310</v>
      </c>
      <c r="D896" s="3" t="s">
        <v>811</v>
      </c>
      <c r="E896" s="3" t="s">
        <v>1213</v>
      </c>
    </row>
    <row r="897" spans="1:5">
      <c r="A897" s="3" t="s">
        <v>368</v>
      </c>
      <c r="B897" s="3" t="s">
        <v>1222</v>
      </c>
      <c r="C897" s="3" t="s">
        <v>808</v>
      </c>
      <c r="D897" s="3" t="s">
        <v>809</v>
      </c>
      <c r="E897" s="3" t="s">
        <v>1213</v>
      </c>
    </row>
    <row r="898" spans="1:5">
      <c r="A898" s="3" t="s">
        <v>379</v>
      </c>
      <c r="B898" s="3" t="s">
        <v>1223</v>
      </c>
      <c r="C898" s="3" t="s">
        <v>208</v>
      </c>
      <c r="D898" s="3" t="s">
        <v>805</v>
      </c>
      <c r="E898" s="3" t="s">
        <v>1213</v>
      </c>
    </row>
    <row r="899" spans="1:5">
      <c r="A899" s="3" t="s">
        <v>379</v>
      </c>
      <c r="B899" s="3" t="s">
        <v>1223</v>
      </c>
      <c r="C899" s="3" t="s">
        <v>333</v>
      </c>
      <c r="D899" s="3" t="s">
        <v>807</v>
      </c>
      <c r="E899" s="3" t="s">
        <v>1213</v>
      </c>
    </row>
    <row r="900" spans="1:5">
      <c r="A900" s="3" t="s">
        <v>379</v>
      </c>
      <c r="B900" s="3" t="s">
        <v>1223</v>
      </c>
      <c r="C900" s="3" t="s">
        <v>310</v>
      </c>
      <c r="D900" s="3" t="s">
        <v>811</v>
      </c>
      <c r="E900" s="3" t="s">
        <v>1213</v>
      </c>
    </row>
    <row r="901" spans="1:5">
      <c r="A901" s="3" t="s">
        <v>379</v>
      </c>
      <c r="B901" s="3" t="s">
        <v>1223</v>
      </c>
      <c r="C901" s="3" t="s">
        <v>808</v>
      </c>
      <c r="D901" s="3" t="s">
        <v>809</v>
      </c>
      <c r="E901" s="3" t="s">
        <v>1213</v>
      </c>
    </row>
    <row r="902" spans="1:5">
      <c r="A902" s="3" t="s">
        <v>380</v>
      </c>
      <c r="B902" s="3" t="s">
        <v>1224</v>
      </c>
      <c r="C902" s="3" t="s">
        <v>208</v>
      </c>
      <c r="D902" s="3" t="s">
        <v>805</v>
      </c>
      <c r="E902" s="3" t="s">
        <v>1213</v>
      </c>
    </row>
    <row r="903" spans="1:5">
      <c r="A903" s="3" t="s">
        <v>380</v>
      </c>
      <c r="B903" s="3" t="s">
        <v>1224</v>
      </c>
      <c r="C903" s="3" t="s">
        <v>333</v>
      </c>
      <c r="D903" s="3" t="s">
        <v>807</v>
      </c>
      <c r="E903" s="3" t="s">
        <v>1213</v>
      </c>
    </row>
    <row r="904" spans="1:5">
      <c r="A904" s="3" t="s">
        <v>380</v>
      </c>
      <c r="B904" s="3" t="s">
        <v>1224</v>
      </c>
      <c r="C904" s="3" t="s">
        <v>310</v>
      </c>
      <c r="D904" s="3" t="s">
        <v>811</v>
      </c>
      <c r="E904" s="3" t="s">
        <v>1213</v>
      </c>
    </row>
    <row r="905" spans="1:5">
      <c r="A905" s="3" t="s">
        <v>380</v>
      </c>
      <c r="B905" s="3" t="s">
        <v>1224</v>
      </c>
      <c r="C905" s="3" t="s">
        <v>808</v>
      </c>
      <c r="D905" s="3" t="s">
        <v>809</v>
      </c>
      <c r="E905" s="3" t="s">
        <v>1213</v>
      </c>
    </row>
    <row r="906" spans="1:5">
      <c r="A906" s="3" t="s">
        <v>382</v>
      </c>
      <c r="B906" s="3" t="s">
        <v>1225</v>
      </c>
      <c r="C906" s="3" t="s">
        <v>208</v>
      </c>
      <c r="D906" s="3" t="s">
        <v>805</v>
      </c>
      <c r="E906" s="3" t="s">
        <v>1213</v>
      </c>
    </row>
    <row r="907" spans="1:5">
      <c r="A907" s="3" t="s">
        <v>382</v>
      </c>
      <c r="B907" s="3" t="s">
        <v>1225</v>
      </c>
      <c r="C907" s="3" t="s">
        <v>333</v>
      </c>
      <c r="D907" s="3" t="s">
        <v>807</v>
      </c>
      <c r="E907" s="3" t="s">
        <v>1213</v>
      </c>
    </row>
    <row r="908" spans="1:5">
      <c r="A908" s="3" t="s">
        <v>382</v>
      </c>
      <c r="B908" s="3" t="s">
        <v>1225</v>
      </c>
      <c r="C908" s="3" t="s">
        <v>310</v>
      </c>
      <c r="D908" s="3" t="s">
        <v>811</v>
      </c>
      <c r="E908" s="3" t="s">
        <v>1213</v>
      </c>
    </row>
    <row r="909" spans="1:5">
      <c r="A909" s="3" t="s">
        <v>382</v>
      </c>
      <c r="B909" s="3" t="s">
        <v>1225</v>
      </c>
      <c r="C909" s="3" t="s">
        <v>808</v>
      </c>
      <c r="D909" s="3" t="s">
        <v>809</v>
      </c>
      <c r="E909" s="3" t="s">
        <v>1213</v>
      </c>
    </row>
    <row r="910" spans="1:5">
      <c r="A910" s="3" t="s">
        <v>384</v>
      </c>
      <c r="B910" s="3" t="s">
        <v>1226</v>
      </c>
      <c r="C910" s="3" t="s">
        <v>208</v>
      </c>
      <c r="D910" s="3" t="s">
        <v>805</v>
      </c>
      <c r="E910" s="3" t="s">
        <v>1213</v>
      </c>
    </row>
    <row r="911" spans="1:5">
      <c r="A911" s="3" t="s">
        <v>384</v>
      </c>
      <c r="B911" s="3" t="s">
        <v>1226</v>
      </c>
      <c r="C911" s="3" t="s">
        <v>333</v>
      </c>
      <c r="D911" s="3" t="s">
        <v>807</v>
      </c>
      <c r="E911" s="3" t="s">
        <v>1213</v>
      </c>
    </row>
    <row r="912" spans="1:5">
      <c r="A912" s="3" t="s">
        <v>384</v>
      </c>
      <c r="B912" s="3" t="s">
        <v>1226</v>
      </c>
      <c r="C912" s="3" t="s">
        <v>310</v>
      </c>
      <c r="D912" s="3" t="s">
        <v>811</v>
      </c>
      <c r="E912" s="3" t="s">
        <v>1213</v>
      </c>
    </row>
    <row r="913" spans="1:5">
      <c r="A913" s="3" t="s">
        <v>384</v>
      </c>
      <c r="B913" s="3" t="s">
        <v>1226</v>
      </c>
      <c r="C913" s="3" t="s">
        <v>808</v>
      </c>
      <c r="D913" s="3" t="s">
        <v>809</v>
      </c>
      <c r="E913" s="3" t="s">
        <v>1213</v>
      </c>
    </row>
    <row r="914" spans="1:5">
      <c r="A914" s="3" t="s">
        <v>386</v>
      </c>
      <c r="B914" s="3" t="s">
        <v>1227</v>
      </c>
      <c r="C914" s="3" t="s">
        <v>208</v>
      </c>
      <c r="D914" s="3" t="s">
        <v>805</v>
      </c>
      <c r="E914" s="3" t="s">
        <v>1213</v>
      </c>
    </row>
    <row r="915" spans="1:5">
      <c r="A915" s="3" t="s">
        <v>386</v>
      </c>
      <c r="B915" s="3" t="s">
        <v>1227</v>
      </c>
      <c r="C915" s="3" t="s">
        <v>333</v>
      </c>
      <c r="D915" s="3" t="s">
        <v>807</v>
      </c>
      <c r="E915" s="3" t="s">
        <v>1213</v>
      </c>
    </row>
    <row r="916" spans="1:5">
      <c r="A916" s="3" t="s">
        <v>386</v>
      </c>
      <c r="B916" s="3" t="s">
        <v>1227</v>
      </c>
      <c r="C916" s="3" t="s">
        <v>310</v>
      </c>
      <c r="D916" s="3" t="s">
        <v>811</v>
      </c>
      <c r="E916" s="3" t="s">
        <v>1213</v>
      </c>
    </row>
    <row r="917" spans="1:5">
      <c r="A917" s="3" t="s">
        <v>386</v>
      </c>
      <c r="B917" s="3" t="s">
        <v>1227</v>
      </c>
      <c r="C917" s="3" t="s">
        <v>808</v>
      </c>
      <c r="D917" s="3" t="s">
        <v>809</v>
      </c>
      <c r="E917" s="3" t="s">
        <v>1213</v>
      </c>
    </row>
    <row r="918" spans="1:5">
      <c r="A918" s="3" t="s">
        <v>387</v>
      </c>
      <c r="B918" s="3" t="s">
        <v>1228</v>
      </c>
      <c r="C918" s="3" t="s">
        <v>208</v>
      </c>
      <c r="D918" s="3" t="s">
        <v>805</v>
      </c>
      <c r="E918" s="3" t="s">
        <v>1213</v>
      </c>
    </row>
    <row r="919" spans="1:5">
      <c r="A919" s="3" t="s">
        <v>387</v>
      </c>
      <c r="B919" s="3" t="s">
        <v>1228</v>
      </c>
      <c r="C919" s="3" t="s">
        <v>333</v>
      </c>
      <c r="D919" s="3" t="s">
        <v>807</v>
      </c>
      <c r="E919" s="3" t="s">
        <v>1213</v>
      </c>
    </row>
    <row r="920" spans="1:5">
      <c r="A920" s="3" t="s">
        <v>387</v>
      </c>
      <c r="B920" s="3" t="s">
        <v>1228</v>
      </c>
      <c r="C920" s="3" t="s">
        <v>310</v>
      </c>
      <c r="D920" s="3" t="s">
        <v>811</v>
      </c>
      <c r="E920" s="3" t="s">
        <v>1213</v>
      </c>
    </row>
    <row r="921" spans="1:5">
      <c r="A921" s="3" t="s">
        <v>387</v>
      </c>
      <c r="B921" s="3" t="s">
        <v>1228</v>
      </c>
      <c r="C921" s="3" t="s">
        <v>808</v>
      </c>
      <c r="D921" s="3" t="s">
        <v>809</v>
      </c>
      <c r="E921" s="3" t="s">
        <v>1213</v>
      </c>
    </row>
    <row r="922" spans="1:5">
      <c r="A922" s="3" t="s">
        <v>388</v>
      </c>
      <c r="B922" s="3" t="s">
        <v>1229</v>
      </c>
      <c r="C922" s="3" t="s">
        <v>208</v>
      </c>
      <c r="D922" s="3" t="s">
        <v>805</v>
      </c>
      <c r="E922" s="3" t="s">
        <v>1213</v>
      </c>
    </row>
    <row r="923" spans="1:5">
      <c r="A923" s="3" t="s">
        <v>388</v>
      </c>
      <c r="B923" s="3" t="s">
        <v>1229</v>
      </c>
      <c r="C923" s="3" t="s">
        <v>333</v>
      </c>
      <c r="D923" s="3" t="s">
        <v>807</v>
      </c>
      <c r="E923" s="3" t="s">
        <v>1213</v>
      </c>
    </row>
    <row r="924" spans="1:5">
      <c r="A924" s="3" t="s">
        <v>388</v>
      </c>
      <c r="B924" s="3" t="s">
        <v>1229</v>
      </c>
      <c r="C924" s="3" t="s">
        <v>310</v>
      </c>
      <c r="D924" s="3" t="s">
        <v>811</v>
      </c>
      <c r="E924" s="3" t="s">
        <v>1213</v>
      </c>
    </row>
    <row r="925" spans="1:5">
      <c r="A925" s="3" t="s">
        <v>388</v>
      </c>
      <c r="B925" s="3" t="s">
        <v>1229</v>
      </c>
      <c r="C925" s="3" t="s">
        <v>808</v>
      </c>
      <c r="D925" s="3" t="s">
        <v>809</v>
      </c>
      <c r="E925" s="3" t="s">
        <v>1213</v>
      </c>
    </row>
    <row r="926" spans="1:5">
      <c r="A926" s="3" t="s">
        <v>389</v>
      </c>
      <c r="B926" s="3" t="s">
        <v>1230</v>
      </c>
      <c r="C926" s="3" t="s">
        <v>208</v>
      </c>
      <c r="D926" s="3" t="s">
        <v>805</v>
      </c>
      <c r="E926" s="3" t="s">
        <v>1213</v>
      </c>
    </row>
    <row r="927" spans="1:5">
      <c r="A927" s="3" t="s">
        <v>389</v>
      </c>
      <c r="B927" s="3" t="s">
        <v>1230</v>
      </c>
      <c r="C927" s="3" t="s">
        <v>333</v>
      </c>
      <c r="D927" s="3" t="s">
        <v>807</v>
      </c>
      <c r="E927" s="3" t="s">
        <v>1213</v>
      </c>
    </row>
    <row r="928" spans="1:5">
      <c r="A928" s="3" t="s">
        <v>389</v>
      </c>
      <c r="B928" s="3" t="s">
        <v>1230</v>
      </c>
      <c r="C928" s="3" t="s">
        <v>310</v>
      </c>
      <c r="D928" s="3" t="s">
        <v>811</v>
      </c>
      <c r="E928" s="3" t="s">
        <v>1213</v>
      </c>
    </row>
    <row r="929" spans="1:5">
      <c r="A929" s="3" t="s">
        <v>389</v>
      </c>
      <c r="B929" s="3" t="s">
        <v>1230</v>
      </c>
      <c r="C929" s="3" t="s">
        <v>808</v>
      </c>
      <c r="D929" s="3" t="s">
        <v>809</v>
      </c>
      <c r="E929" s="3" t="s">
        <v>1213</v>
      </c>
    </row>
    <row r="930" spans="1:5">
      <c r="A930" s="3" t="s">
        <v>390</v>
      </c>
      <c r="B930" s="3" t="s">
        <v>1231</v>
      </c>
      <c r="C930" s="3" t="s">
        <v>208</v>
      </c>
      <c r="D930" s="3" t="s">
        <v>805</v>
      </c>
      <c r="E930" s="3" t="s">
        <v>1213</v>
      </c>
    </row>
    <row r="931" spans="1:5">
      <c r="A931" s="3" t="s">
        <v>390</v>
      </c>
      <c r="B931" s="3" t="s">
        <v>1231</v>
      </c>
      <c r="C931" s="3" t="s">
        <v>333</v>
      </c>
      <c r="D931" s="3" t="s">
        <v>807</v>
      </c>
      <c r="E931" s="3" t="s">
        <v>1213</v>
      </c>
    </row>
    <row r="932" spans="1:5">
      <c r="A932" s="3" t="s">
        <v>390</v>
      </c>
      <c r="B932" s="3" t="s">
        <v>1231</v>
      </c>
      <c r="C932" s="3" t="s">
        <v>310</v>
      </c>
      <c r="D932" s="3" t="s">
        <v>811</v>
      </c>
      <c r="E932" s="3" t="s">
        <v>1213</v>
      </c>
    </row>
    <row r="933" spans="1:5">
      <c r="A933" s="3" t="s">
        <v>390</v>
      </c>
      <c r="B933" s="3" t="s">
        <v>1231</v>
      </c>
      <c r="C933" s="3" t="s">
        <v>808</v>
      </c>
      <c r="D933" s="3" t="s">
        <v>809</v>
      </c>
      <c r="E933" s="3" t="s">
        <v>1213</v>
      </c>
    </row>
    <row r="934" spans="1:5">
      <c r="A934" s="3" t="s">
        <v>392</v>
      </c>
      <c r="B934" s="3" t="s">
        <v>1232</v>
      </c>
      <c r="C934" s="3" t="s">
        <v>208</v>
      </c>
      <c r="D934" s="3" t="s">
        <v>805</v>
      </c>
      <c r="E934" s="3" t="s">
        <v>1213</v>
      </c>
    </row>
    <row r="935" spans="1:5">
      <c r="A935" s="3" t="s">
        <v>392</v>
      </c>
      <c r="B935" s="3" t="s">
        <v>1232</v>
      </c>
      <c r="C935" s="3" t="s">
        <v>333</v>
      </c>
      <c r="D935" s="3" t="s">
        <v>807</v>
      </c>
      <c r="E935" s="3" t="s">
        <v>1213</v>
      </c>
    </row>
    <row r="936" spans="1:5">
      <c r="A936" s="3" t="s">
        <v>392</v>
      </c>
      <c r="B936" s="3" t="s">
        <v>1232</v>
      </c>
      <c r="C936" s="3" t="s">
        <v>310</v>
      </c>
      <c r="D936" s="3" t="s">
        <v>811</v>
      </c>
      <c r="E936" s="3" t="s">
        <v>1213</v>
      </c>
    </row>
    <row r="937" spans="1:5">
      <c r="A937" s="3" t="s">
        <v>392</v>
      </c>
      <c r="B937" s="3" t="s">
        <v>1232</v>
      </c>
      <c r="C937" s="3" t="s">
        <v>808</v>
      </c>
      <c r="D937" s="3" t="s">
        <v>809</v>
      </c>
      <c r="E937" s="3" t="s">
        <v>1213</v>
      </c>
    </row>
    <row r="938" spans="1:5">
      <c r="A938" s="3" t="s">
        <v>393</v>
      </c>
      <c r="B938" s="3" t="s">
        <v>1233</v>
      </c>
      <c r="C938" s="3" t="s">
        <v>208</v>
      </c>
      <c r="D938" s="3" t="s">
        <v>805</v>
      </c>
      <c r="E938" s="3" t="s">
        <v>1213</v>
      </c>
    </row>
    <row r="939" spans="1:5">
      <c r="A939" s="3" t="s">
        <v>393</v>
      </c>
      <c r="B939" s="3" t="s">
        <v>1233</v>
      </c>
      <c r="C939" s="3" t="s">
        <v>333</v>
      </c>
      <c r="D939" s="3" t="s">
        <v>807</v>
      </c>
      <c r="E939" s="3" t="s">
        <v>1213</v>
      </c>
    </row>
    <row r="940" spans="1:5">
      <c r="A940" s="3" t="s">
        <v>393</v>
      </c>
      <c r="B940" s="3" t="s">
        <v>1233</v>
      </c>
      <c r="C940" s="3" t="s">
        <v>310</v>
      </c>
      <c r="D940" s="3" t="s">
        <v>811</v>
      </c>
      <c r="E940" s="3" t="s">
        <v>1213</v>
      </c>
    </row>
    <row r="941" spans="1:5">
      <c r="A941" s="3" t="s">
        <v>393</v>
      </c>
      <c r="B941" s="3" t="s">
        <v>1233</v>
      </c>
      <c r="C941" s="3" t="s">
        <v>808</v>
      </c>
      <c r="D941" s="3" t="s">
        <v>809</v>
      </c>
      <c r="E941" s="3" t="s">
        <v>1213</v>
      </c>
    </row>
    <row r="942" spans="1:5">
      <c r="A942" s="3" t="s">
        <v>394</v>
      </c>
      <c r="B942" s="3" t="s">
        <v>1234</v>
      </c>
      <c r="C942" s="3" t="s">
        <v>208</v>
      </c>
      <c r="D942" s="3" t="s">
        <v>805</v>
      </c>
      <c r="E942" s="3" t="s">
        <v>1213</v>
      </c>
    </row>
    <row r="943" spans="1:5">
      <c r="A943" s="3" t="s">
        <v>394</v>
      </c>
      <c r="B943" s="3" t="s">
        <v>1234</v>
      </c>
      <c r="C943" s="3" t="s">
        <v>333</v>
      </c>
      <c r="D943" s="3" t="s">
        <v>807</v>
      </c>
      <c r="E943" s="3" t="s">
        <v>1213</v>
      </c>
    </row>
    <row r="944" spans="1:5">
      <c r="A944" s="3" t="s">
        <v>394</v>
      </c>
      <c r="B944" s="3" t="s">
        <v>1234</v>
      </c>
      <c r="C944" s="3" t="s">
        <v>310</v>
      </c>
      <c r="D944" s="3" t="s">
        <v>811</v>
      </c>
      <c r="E944" s="3" t="s">
        <v>1213</v>
      </c>
    </row>
    <row r="945" spans="1:5">
      <c r="A945" s="3" t="s">
        <v>394</v>
      </c>
      <c r="B945" s="3" t="s">
        <v>1234</v>
      </c>
      <c r="C945" s="3" t="s">
        <v>808</v>
      </c>
      <c r="D945" s="3" t="s">
        <v>809</v>
      </c>
      <c r="E945" s="3" t="s">
        <v>1213</v>
      </c>
    </row>
    <row r="946" spans="1:5">
      <c r="A946" s="3" t="s">
        <v>395</v>
      </c>
      <c r="B946" s="3" t="s">
        <v>1235</v>
      </c>
      <c r="C946" s="3" t="s">
        <v>208</v>
      </c>
      <c r="D946" s="3" t="s">
        <v>805</v>
      </c>
      <c r="E946" s="3" t="s">
        <v>1213</v>
      </c>
    </row>
    <row r="947" spans="1:5">
      <c r="A947" s="3" t="s">
        <v>395</v>
      </c>
      <c r="B947" s="3" t="s">
        <v>1235</v>
      </c>
      <c r="C947" s="3" t="s">
        <v>333</v>
      </c>
      <c r="D947" s="3" t="s">
        <v>807</v>
      </c>
      <c r="E947" s="3" t="s">
        <v>1213</v>
      </c>
    </row>
    <row r="948" spans="1:5">
      <c r="A948" s="3" t="s">
        <v>395</v>
      </c>
      <c r="B948" s="3" t="s">
        <v>1235</v>
      </c>
      <c r="C948" s="3" t="s">
        <v>310</v>
      </c>
      <c r="D948" s="3" t="s">
        <v>811</v>
      </c>
      <c r="E948" s="3" t="s">
        <v>1213</v>
      </c>
    </row>
    <row r="949" spans="1:5">
      <c r="A949" s="3" t="s">
        <v>395</v>
      </c>
      <c r="B949" s="3" t="s">
        <v>1235</v>
      </c>
      <c r="C949" s="3" t="s">
        <v>808</v>
      </c>
      <c r="D949" s="3" t="s">
        <v>809</v>
      </c>
      <c r="E949" s="3" t="s">
        <v>1213</v>
      </c>
    </row>
    <row r="950" spans="1:5">
      <c r="A950" s="3" t="s">
        <v>397</v>
      </c>
      <c r="B950" s="3" t="s">
        <v>1236</v>
      </c>
      <c r="C950" s="3" t="s">
        <v>208</v>
      </c>
      <c r="D950" s="3" t="s">
        <v>805</v>
      </c>
      <c r="E950" s="3" t="s">
        <v>1213</v>
      </c>
    </row>
    <row r="951" spans="1:5">
      <c r="A951" s="3" t="s">
        <v>397</v>
      </c>
      <c r="B951" s="3" t="s">
        <v>1236</v>
      </c>
      <c r="C951" s="3" t="s">
        <v>333</v>
      </c>
      <c r="D951" s="3" t="s">
        <v>807</v>
      </c>
      <c r="E951" s="3" t="s">
        <v>1213</v>
      </c>
    </row>
    <row r="952" spans="1:5">
      <c r="A952" s="3" t="s">
        <v>397</v>
      </c>
      <c r="B952" s="3" t="s">
        <v>1236</v>
      </c>
      <c r="C952" s="3" t="s">
        <v>310</v>
      </c>
      <c r="D952" s="3" t="s">
        <v>811</v>
      </c>
      <c r="E952" s="3" t="s">
        <v>1213</v>
      </c>
    </row>
    <row r="953" spans="1:5">
      <c r="A953" s="3" t="s">
        <v>397</v>
      </c>
      <c r="B953" s="3" t="s">
        <v>1236</v>
      </c>
      <c r="C953" s="3" t="s">
        <v>808</v>
      </c>
      <c r="D953" s="3" t="s">
        <v>809</v>
      </c>
      <c r="E953" s="3" t="s">
        <v>1213</v>
      </c>
    </row>
    <row r="954" spans="1:5">
      <c r="A954" s="3" t="s">
        <v>399</v>
      </c>
      <c r="B954" s="3" t="s">
        <v>1237</v>
      </c>
      <c r="C954" s="3" t="s">
        <v>208</v>
      </c>
      <c r="D954" s="3" t="s">
        <v>805</v>
      </c>
      <c r="E954" s="3" t="s">
        <v>1213</v>
      </c>
    </row>
    <row r="955" spans="1:5">
      <c r="A955" s="3" t="s">
        <v>399</v>
      </c>
      <c r="B955" s="3" t="s">
        <v>1237</v>
      </c>
      <c r="C955" s="3" t="s">
        <v>333</v>
      </c>
      <c r="D955" s="3" t="s">
        <v>807</v>
      </c>
      <c r="E955" s="3" t="s">
        <v>1213</v>
      </c>
    </row>
    <row r="956" spans="1:5">
      <c r="A956" s="3" t="s">
        <v>399</v>
      </c>
      <c r="B956" s="3" t="s">
        <v>1237</v>
      </c>
      <c r="C956" s="3" t="s">
        <v>310</v>
      </c>
      <c r="D956" s="3" t="s">
        <v>811</v>
      </c>
      <c r="E956" s="3" t="s">
        <v>1213</v>
      </c>
    </row>
    <row r="957" spans="1:5">
      <c r="A957" s="3" t="s">
        <v>399</v>
      </c>
      <c r="B957" s="3" t="s">
        <v>1237</v>
      </c>
      <c r="C957" s="3" t="s">
        <v>808</v>
      </c>
      <c r="D957" s="3" t="s">
        <v>809</v>
      </c>
      <c r="E957" s="3" t="s">
        <v>1213</v>
      </c>
    </row>
    <row r="958" spans="1:5">
      <c r="A958" s="3" t="s">
        <v>400</v>
      </c>
      <c r="B958" s="3" t="s">
        <v>1238</v>
      </c>
      <c r="C958" s="3" t="s">
        <v>208</v>
      </c>
      <c r="D958" s="3" t="s">
        <v>805</v>
      </c>
      <c r="E958" s="3" t="s">
        <v>1213</v>
      </c>
    </row>
    <row r="959" spans="1:5">
      <c r="A959" s="3" t="s">
        <v>400</v>
      </c>
      <c r="B959" s="3" t="s">
        <v>1238</v>
      </c>
      <c r="C959" s="3" t="s">
        <v>333</v>
      </c>
      <c r="D959" s="3" t="s">
        <v>807</v>
      </c>
      <c r="E959" s="3" t="s">
        <v>1213</v>
      </c>
    </row>
    <row r="960" spans="1:5">
      <c r="A960" s="3" t="s">
        <v>400</v>
      </c>
      <c r="B960" s="3" t="s">
        <v>1238</v>
      </c>
      <c r="C960" s="3" t="s">
        <v>310</v>
      </c>
      <c r="D960" s="3" t="s">
        <v>811</v>
      </c>
      <c r="E960" s="3" t="s">
        <v>1213</v>
      </c>
    </row>
    <row r="961" spans="1:5">
      <c r="A961" s="3" t="s">
        <v>400</v>
      </c>
      <c r="B961" s="3" t="s">
        <v>1238</v>
      </c>
      <c r="C961" s="3" t="s">
        <v>808</v>
      </c>
      <c r="D961" s="3" t="s">
        <v>809</v>
      </c>
      <c r="E961" s="3" t="s">
        <v>1213</v>
      </c>
    </row>
    <row r="962" spans="1:5">
      <c r="A962" s="3" t="s">
        <v>401</v>
      </c>
      <c r="B962" s="3" t="s">
        <v>1239</v>
      </c>
      <c r="C962" s="3" t="s">
        <v>208</v>
      </c>
      <c r="D962" s="3" t="s">
        <v>805</v>
      </c>
      <c r="E962" s="3" t="s">
        <v>1213</v>
      </c>
    </row>
    <row r="963" spans="1:5">
      <c r="A963" s="3" t="s">
        <v>401</v>
      </c>
      <c r="B963" s="3" t="s">
        <v>1239</v>
      </c>
      <c r="C963" s="3" t="s">
        <v>333</v>
      </c>
      <c r="D963" s="3" t="s">
        <v>807</v>
      </c>
      <c r="E963" s="3" t="s">
        <v>1213</v>
      </c>
    </row>
    <row r="964" spans="1:5">
      <c r="A964" s="3" t="s">
        <v>401</v>
      </c>
      <c r="B964" s="3" t="s">
        <v>1239</v>
      </c>
      <c r="C964" s="3" t="s">
        <v>310</v>
      </c>
      <c r="D964" s="3" t="s">
        <v>811</v>
      </c>
      <c r="E964" s="3" t="s">
        <v>1213</v>
      </c>
    </row>
    <row r="965" spans="1:5">
      <c r="A965" s="3" t="s">
        <v>401</v>
      </c>
      <c r="B965" s="3" t="s">
        <v>1239</v>
      </c>
      <c r="C965" s="3" t="s">
        <v>808</v>
      </c>
      <c r="D965" s="3" t="s">
        <v>809</v>
      </c>
      <c r="E965" s="3" t="s">
        <v>1213</v>
      </c>
    </row>
    <row r="966" spans="1:5">
      <c r="A966" s="3" t="s">
        <v>402</v>
      </c>
      <c r="B966" s="3" t="s">
        <v>1240</v>
      </c>
      <c r="C966" s="3" t="s">
        <v>208</v>
      </c>
      <c r="D966" s="3" t="s">
        <v>805</v>
      </c>
      <c r="E966" s="3" t="s">
        <v>1213</v>
      </c>
    </row>
    <row r="967" spans="1:5">
      <c r="A967" s="3" t="s">
        <v>402</v>
      </c>
      <c r="B967" s="3" t="s">
        <v>1240</v>
      </c>
      <c r="C967" s="3" t="s">
        <v>333</v>
      </c>
      <c r="D967" s="3" t="s">
        <v>807</v>
      </c>
      <c r="E967" s="3" t="s">
        <v>1213</v>
      </c>
    </row>
    <row r="968" spans="1:5">
      <c r="A968" s="3" t="s">
        <v>402</v>
      </c>
      <c r="B968" s="3" t="s">
        <v>1240</v>
      </c>
      <c r="C968" s="3" t="s">
        <v>310</v>
      </c>
      <c r="D968" s="3" t="s">
        <v>811</v>
      </c>
      <c r="E968" s="3" t="s">
        <v>1213</v>
      </c>
    </row>
    <row r="969" spans="1:5">
      <c r="A969" s="3" t="s">
        <v>402</v>
      </c>
      <c r="B969" s="3" t="s">
        <v>1240</v>
      </c>
      <c r="C969" s="3" t="s">
        <v>808</v>
      </c>
      <c r="D969" s="3" t="s">
        <v>809</v>
      </c>
      <c r="E969" s="3" t="s">
        <v>1213</v>
      </c>
    </row>
    <row r="970" spans="1:5">
      <c r="A970" s="3" t="s">
        <v>403</v>
      </c>
      <c r="B970" s="3" t="s">
        <v>1241</v>
      </c>
      <c r="C970" s="3" t="s">
        <v>208</v>
      </c>
      <c r="D970" s="3" t="s">
        <v>805</v>
      </c>
      <c r="E970" s="3" t="s">
        <v>1213</v>
      </c>
    </row>
    <row r="971" spans="1:5">
      <c r="A971" s="3" t="s">
        <v>403</v>
      </c>
      <c r="B971" s="3" t="s">
        <v>1241</v>
      </c>
      <c r="C971" s="3" t="s">
        <v>333</v>
      </c>
      <c r="D971" s="3" t="s">
        <v>807</v>
      </c>
      <c r="E971" s="3" t="s">
        <v>1213</v>
      </c>
    </row>
    <row r="972" spans="1:5">
      <c r="A972" s="3" t="s">
        <v>403</v>
      </c>
      <c r="B972" s="3" t="s">
        <v>1241</v>
      </c>
      <c r="C972" s="3" t="s">
        <v>310</v>
      </c>
      <c r="D972" s="3" t="s">
        <v>811</v>
      </c>
      <c r="E972" s="3" t="s">
        <v>1213</v>
      </c>
    </row>
    <row r="973" spans="1:5">
      <c r="A973" s="3" t="s">
        <v>403</v>
      </c>
      <c r="B973" s="3" t="s">
        <v>1241</v>
      </c>
      <c r="C973" s="3" t="s">
        <v>808</v>
      </c>
      <c r="D973" s="3" t="s">
        <v>809</v>
      </c>
      <c r="E973" s="3" t="s">
        <v>1213</v>
      </c>
    </row>
    <row r="974" spans="1:5">
      <c r="A974" s="3" t="s">
        <v>404</v>
      </c>
      <c r="B974" s="3" t="s">
        <v>1242</v>
      </c>
      <c r="C974" s="3" t="s">
        <v>208</v>
      </c>
      <c r="D974" s="3" t="s">
        <v>805</v>
      </c>
      <c r="E974" s="3" t="s">
        <v>1213</v>
      </c>
    </row>
    <row r="975" spans="1:5">
      <c r="A975" s="3" t="s">
        <v>404</v>
      </c>
      <c r="B975" s="3" t="s">
        <v>1242</v>
      </c>
      <c r="C975" s="3" t="s">
        <v>333</v>
      </c>
      <c r="D975" s="3" t="s">
        <v>807</v>
      </c>
      <c r="E975" s="3" t="s">
        <v>1213</v>
      </c>
    </row>
    <row r="976" spans="1:5">
      <c r="A976" s="3" t="s">
        <v>404</v>
      </c>
      <c r="B976" s="3" t="s">
        <v>1242</v>
      </c>
      <c r="C976" s="3" t="s">
        <v>310</v>
      </c>
      <c r="D976" s="3" t="s">
        <v>811</v>
      </c>
      <c r="E976" s="3" t="s">
        <v>1213</v>
      </c>
    </row>
    <row r="977" spans="1:5">
      <c r="A977" s="3" t="s">
        <v>404</v>
      </c>
      <c r="B977" s="3" t="s">
        <v>1242</v>
      </c>
      <c r="C977" s="3" t="s">
        <v>808</v>
      </c>
      <c r="D977" s="3" t="s">
        <v>809</v>
      </c>
      <c r="E977" s="3" t="s">
        <v>1213</v>
      </c>
    </row>
    <row r="978" spans="1:5">
      <c r="A978" s="3" t="s">
        <v>405</v>
      </c>
      <c r="B978" s="3" t="s">
        <v>1243</v>
      </c>
      <c r="C978" s="3" t="s">
        <v>208</v>
      </c>
      <c r="D978" s="3" t="s">
        <v>805</v>
      </c>
      <c r="E978" s="3" t="s">
        <v>1219</v>
      </c>
    </row>
    <row r="979" spans="1:5">
      <c r="A979" s="3" t="s">
        <v>405</v>
      </c>
      <c r="B979" s="3" t="s">
        <v>1243</v>
      </c>
      <c r="C979" s="3" t="s">
        <v>333</v>
      </c>
      <c r="D979" s="3" t="s">
        <v>807</v>
      </c>
      <c r="E979" s="3" t="s">
        <v>1219</v>
      </c>
    </row>
    <row r="980" spans="1:5">
      <c r="A980" s="3" t="s">
        <v>405</v>
      </c>
      <c r="B980" s="3" t="s">
        <v>1243</v>
      </c>
      <c r="C980" s="3" t="s">
        <v>310</v>
      </c>
      <c r="D980" s="3" t="s">
        <v>811</v>
      </c>
      <c r="E980" s="3" t="s">
        <v>1219</v>
      </c>
    </row>
    <row r="981" spans="1:5">
      <c r="A981" s="3" t="s">
        <v>405</v>
      </c>
      <c r="B981" s="3" t="s">
        <v>1243</v>
      </c>
      <c r="C981" s="3" t="s">
        <v>808</v>
      </c>
      <c r="D981" s="3" t="s">
        <v>809</v>
      </c>
      <c r="E981" s="3" t="s">
        <v>1219</v>
      </c>
    </row>
    <row r="982" spans="1:5">
      <c r="A982" s="3" t="s">
        <v>406</v>
      </c>
      <c r="B982" s="3" t="s">
        <v>1244</v>
      </c>
      <c r="C982" s="3" t="s">
        <v>208</v>
      </c>
      <c r="D982" s="3" t="s">
        <v>805</v>
      </c>
      <c r="E982" s="3" t="s">
        <v>1213</v>
      </c>
    </row>
    <row r="983" spans="1:5">
      <c r="A983" s="3" t="s">
        <v>406</v>
      </c>
      <c r="B983" s="3" t="s">
        <v>1244</v>
      </c>
      <c r="C983" s="3" t="s">
        <v>333</v>
      </c>
      <c r="D983" s="3" t="s">
        <v>807</v>
      </c>
      <c r="E983" s="3" t="s">
        <v>1213</v>
      </c>
    </row>
    <row r="984" spans="1:5">
      <c r="A984" s="3" t="s">
        <v>406</v>
      </c>
      <c r="B984" s="3" t="s">
        <v>1244</v>
      </c>
      <c r="C984" s="3" t="s">
        <v>310</v>
      </c>
      <c r="D984" s="3" t="s">
        <v>811</v>
      </c>
      <c r="E984" s="3" t="s">
        <v>1213</v>
      </c>
    </row>
    <row r="985" spans="1:5">
      <c r="A985" s="3" t="s">
        <v>406</v>
      </c>
      <c r="B985" s="3" t="s">
        <v>1244</v>
      </c>
      <c r="C985" s="3" t="s">
        <v>808</v>
      </c>
      <c r="D985" s="3" t="s">
        <v>809</v>
      </c>
      <c r="E985" s="3" t="s">
        <v>1213</v>
      </c>
    </row>
    <row r="986" spans="1:5">
      <c r="A986" s="3" t="s">
        <v>407</v>
      </c>
      <c r="B986" s="3" t="s">
        <v>1245</v>
      </c>
      <c r="C986" s="3" t="s">
        <v>208</v>
      </c>
      <c r="D986" s="3" t="s">
        <v>805</v>
      </c>
      <c r="E986" s="3" t="s">
        <v>1213</v>
      </c>
    </row>
    <row r="987" spans="1:5">
      <c r="A987" s="3" t="s">
        <v>407</v>
      </c>
      <c r="B987" s="3" t="s">
        <v>1245</v>
      </c>
      <c r="C987" s="3" t="s">
        <v>333</v>
      </c>
      <c r="D987" s="3" t="s">
        <v>807</v>
      </c>
      <c r="E987" s="3" t="s">
        <v>1213</v>
      </c>
    </row>
    <row r="988" spans="1:5">
      <c r="A988" s="3" t="s">
        <v>407</v>
      </c>
      <c r="B988" s="3" t="s">
        <v>1245</v>
      </c>
      <c r="C988" s="3" t="s">
        <v>310</v>
      </c>
      <c r="D988" s="3" t="s">
        <v>811</v>
      </c>
      <c r="E988" s="3" t="s">
        <v>1213</v>
      </c>
    </row>
    <row r="989" spans="1:5">
      <c r="A989" s="3" t="s">
        <v>407</v>
      </c>
      <c r="B989" s="3" t="s">
        <v>1245</v>
      </c>
      <c r="C989" s="3" t="s">
        <v>808</v>
      </c>
      <c r="D989" s="3" t="s">
        <v>809</v>
      </c>
      <c r="E989" s="3" t="s">
        <v>1213</v>
      </c>
    </row>
    <row r="990" spans="1:5">
      <c r="A990" s="3" t="s">
        <v>408</v>
      </c>
      <c r="B990" s="3" t="s">
        <v>1246</v>
      </c>
      <c r="C990" s="3" t="s">
        <v>208</v>
      </c>
      <c r="D990" s="3" t="s">
        <v>805</v>
      </c>
      <c r="E990" s="3" t="s">
        <v>1213</v>
      </c>
    </row>
    <row r="991" spans="1:5">
      <c r="A991" s="3" t="s">
        <v>408</v>
      </c>
      <c r="B991" s="3" t="s">
        <v>1246</v>
      </c>
      <c r="C991" s="3" t="s">
        <v>333</v>
      </c>
      <c r="D991" s="3" t="s">
        <v>807</v>
      </c>
      <c r="E991" s="3" t="s">
        <v>1213</v>
      </c>
    </row>
    <row r="992" spans="1:5">
      <c r="A992" s="3" t="s">
        <v>408</v>
      </c>
      <c r="B992" s="3" t="s">
        <v>1246</v>
      </c>
      <c r="C992" s="3" t="s">
        <v>310</v>
      </c>
      <c r="D992" s="3" t="s">
        <v>811</v>
      </c>
      <c r="E992" s="3" t="s">
        <v>1213</v>
      </c>
    </row>
    <row r="993" spans="1:5">
      <c r="A993" s="3" t="s">
        <v>408</v>
      </c>
      <c r="B993" s="3" t="s">
        <v>1246</v>
      </c>
      <c r="C993" s="3" t="s">
        <v>808</v>
      </c>
      <c r="D993" s="3" t="s">
        <v>809</v>
      </c>
      <c r="E993" s="3" t="s">
        <v>1213</v>
      </c>
    </row>
    <row r="994" spans="1:5">
      <c r="A994" s="3" t="s">
        <v>409</v>
      </c>
      <c r="B994" s="3" t="s">
        <v>1247</v>
      </c>
      <c r="C994" s="3" t="s">
        <v>208</v>
      </c>
      <c r="D994" s="3" t="s">
        <v>805</v>
      </c>
      <c r="E994" s="3" t="s">
        <v>1213</v>
      </c>
    </row>
    <row r="995" spans="1:5">
      <c r="A995" s="3" t="s">
        <v>409</v>
      </c>
      <c r="B995" s="3" t="s">
        <v>1247</v>
      </c>
      <c r="C995" s="3" t="s">
        <v>333</v>
      </c>
      <c r="D995" s="3" t="s">
        <v>807</v>
      </c>
      <c r="E995" s="3" t="s">
        <v>1213</v>
      </c>
    </row>
    <row r="996" spans="1:5">
      <c r="A996" s="3" t="s">
        <v>409</v>
      </c>
      <c r="B996" s="3" t="s">
        <v>1247</v>
      </c>
      <c r="C996" s="3" t="s">
        <v>310</v>
      </c>
      <c r="D996" s="3" t="s">
        <v>811</v>
      </c>
      <c r="E996" s="3" t="s">
        <v>1213</v>
      </c>
    </row>
    <row r="997" spans="1:5">
      <c r="A997" s="3" t="s">
        <v>409</v>
      </c>
      <c r="B997" s="3" t="s">
        <v>1247</v>
      </c>
      <c r="C997" s="3" t="s">
        <v>808</v>
      </c>
      <c r="D997" s="3" t="s">
        <v>809</v>
      </c>
      <c r="E997" s="3" t="s">
        <v>1213</v>
      </c>
    </row>
    <row r="998" spans="1:5">
      <c r="A998" s="3" t="s">
        <v>410</v>
      </c>
      <c r="B998" s="3" t="s">
        <v>1248</v>
      </c>
      <c r="C998" s="3" t="s">
        <v>208</v>
      </c>
      <c r="D998" s="3" t="s">
        <v>805</v>
      </c>
      <c r="E998" s="3" t="s">
        <v>1213</v>
      </c>
    </row>
    <row r="999" spans="1:5">
      <c r="A999" s="3" t="s">
        <v>410</v>
      </c>
      <c r="B999" s="3" t="s">
        <v>1248</v>
      </c>
      <c r="C999" s="3" t="s">
        <v>333</v>
      </c>
      <c r="D999" s="3" t="s">
        <v>807</v>
      </c>
      <c r="E999" s="3" t="s">
        <v>1213</v>
      </c>
    </row>
    <row r="1000" spans="1:5">
      <c r="A1000" s="3" t="s">
        <v>410</v>
      </c>
      <c r="B1000" s="3" t="s">
        <v>1248</v>
      </c>
      <c r="C1000" s="3" t="s">
        <v>310</v>
      </c>
      <c r="D1000" s="3" t="s">
        <v>811</v>
      </c>
      <c r="E1000" s="3" t="s">
        <v>1213</v>
      </c>
    </row>
    <row r="1001" spans="1:5">
      <c r="A1001" s="3" t="s">
        <v>410</v>
      </c>
      <c r="B1001" s="3" t="s">
        <v>1248</v>
      </c>
      <c r="C1001" s="3" t="s">
        <v>808</v>
      </c>
      <c r="D1001" s="3" t="s">
        <v>809</v>
      </c>
      <c r="E1001" s="3" t="s">
        <v>1213</v>
      </c>
    </row>
    <row r="1002" spans="1:5">
      <c r="A1002" s="3" t="s">
        <v>411</v>
      </c>
      <c r="B1002" s="3" t="s">
        <v>1249</v>
      </c>
      <c r="C1002" s="3" t="s">
        <v>208</v>
      </c>
      <c r="D1002" s="3" t="s">
        <v>805</v>
      </c>
      <c r="E1002" s="3" t="s">
        <v>1213</v>
      </c>
    </row>
    <row r="1003" spans="1:5">
      <c r="A1003" s="3" t="s">
        <v>411</v>
      </c>
      <c r="B1003" s="3" t="s">
        <v>1249</v>
      </c>
      <c r="C1003" s="3" t="s">
        <v>333</v>
      </c>
      <c r="D1003" s="3" t="s">
        <v>807</v>
      </c>
      <c r="E1003" s="3" t="s">
        <v>1213</v>
      </c>
    </row>
    <row r="1004" spans="1:5">
      <c r="A1004" s="3" t="s">
        <v>411</v>
      </c>
      <c r="B1004" s="3" t="s">
        <v>1249</v>
      </c>
      <c r="C1004" s="3" t="s">
        <v>310</v>
      </c>
      <c r="D1004" s="3" t="s">
        <v>811</v>
      </c>
      <c r="E1004" s="3" t="s">
        <v>1213</v>
      </c>
    </row>
    <row r="1005" spans="1:5">
      <c r="A1005" s="3" t="s">
        <v>411</v>
      </c>
      <c r="B1005" s="3" t="s">
        <v>1249</v>
      </c>
      <c r="C1005" s="3" t="s">
        <v>808</v>
      </c>
      <c r="D1005" s="3" t="s">
        <v>809</v>
      </c>
      <c r="E1005" s="3" t="s">
        <v>1213</v>
      </c>
    </row>
    <row r="1006" spans="1:5">
      <c r="A1006" s="3" t="s">
        <v>412</v>
      </c>
      <c r="B1006" s="3" t="s">
        <v>1250</v>
      </c>
      <c r="C1006" s="3" t="s">
        <v>208</v>
      </c>
      <c r="D1006" s="3" t="s">
        <v>805</v>
      </c>
      <c r="E1006" s="3" t="s">
        <v>1213</v>
      </c>
    </row>
    <row r="1007" spans="1:5">
      <c r="A1007" s="3" t="s">
        <v>412</v>
      </c>
      <c r="B1007" s="3" t="s">
        <v>1250</v>
      </c>
      <c r="C1007" s="3" t="s">
        <v>333</v>
      </c>
      <c r="D1007" s="3" t="s">
        <v>807</v>
      </c>
      <c r="E1007" s="3" t="s">
        <v>1213</v>
      </c>
    </row>
    <row r="1008" spans="1:5">
      <c r="A1008" s="3" t="s">
        <v>412</v>
      </c>
      <c r="B1008" s="3" t="s">
        <v>1250</v>
      </c>
      <c r="C1008" s="3" t="s">
        <v>310</v>
      </c>
      <c r="D1008" s="3" t="s">
        <v>811</v>
      </c>
      <c r="E1008" s="3" t="s">
        <v>1213</v>
      </c>
    </row>
    <row r="1009" spans="1:5">
      <c r="A1009" s="3" t="s">
        <v>412</v>
      </c>
      <c r="B1009" s="3" t="s">
        <v>1250</v>
      </c>
      <c r="C1009" s="3" t="s">
        <v>808</v>
      </c>
      <c r="D1009" s="3" t="s">
        <v>809</v>
      </c>
      <c r="E1009" s="3" t="s">
        <v>1213</v>
      </c>
    </row>
    <row r="1010" spans="1:5">
      <c r="A1010" s="3" t="s">
        <v>413</v>
      </c>
      <c r="B1010" s="3" t="s">
        <v>1251</v>
      </c>
      <c r="C1010" s="3" t="s">
        <v>208</v>
      </c>
      <c r="D1010" s="3" t="s">
        <v>805</v>
      </c>
      <c r="E1010" s="3" t="s">
        <v>1219</v>
      </c>
    </row>
    <row r="1011" spans="1:5">
      <c r="A1011" s="3" t="s">
        <v>413</v>
      </c>
      <c r="B1011" s="3" t="s">
        <v>1251</v>
      </c>
      <c r="C1011" s="3" t="s">
        <v>333</v>
      </c>
      <c r="D1011" s="3" t="s">
        <v>807</v>
      </c>
      <c r="E1011" s="3" t="s">
        <v>1219</v>
      </c>
    </row>
    <row r="1012" spans="1:5">
      <c r="A1012" s="3" t="s">
        <v>413</v>
      </c>
      <c r="B1012" s="3" t="s">
        <v>1251</v>
      </c>
      <c r="C1012" s="3" t="s">
        <v>310</v>
      </c>
      <c r="D1012" s="3" t="s">
        <v>811</v>
      </c>
      <c r="E1012" s="3" t="s">
        <v>1219</v>
      </c>
    </row>
    <row r="1013" spans="1:5">
      <c r="A1013" s="3" t="s">
        <v>413</v>
      </c>
      <c r="B1013" s="3" t="s">
        <v>1251</v>
      </c>
      <c r="C1013" s="3" t="s">
        <v>808</v>
      </c>
      <c r="D1013" s="3" t="s">
        <v>809</v>
      </c>
      <c r="E1013" s="3" t="s">
        <v>1219</v>
      </c>
    </row>
    <row r="1014" spans="1:5">
      <c r="A1014" s="3" t="s">
        <v>414</v>
      </c>
      <c r="B1014" s="3" t="s">
        <v>1252</v>
      </c>
      <c r="C1014" s="3" t="s">
        <v>208</v>
      </c>
      <c r="D1014" s="3" t="s">
        <v>805</v>
      </c>
      <c r="E1014" s="3" t="s">
        <v>1213</v>
      </c>
    </row>
    <row r="1015" spans="1:5">
      <c r="A1015" s="3" t="s">
        <v>414</v>
      </c>
      <c r="B1015" s="3" t="s">
        <v>1252</v>
      </c>
      <c r="C1015" s="3" t="s">
        <v>333</v>
      </c>
      <c r="D1015" s="3" t="s">
        <v>807</v>
      </c>
      <c r="E1015" s="3" t="s">
        <v>1213</v>
      </c>
    </row>
    <row r="1016" spans="1:5">
      <c r="A1016" s="3" t="s">
        <v>414</v>
      </c>
      <c r="B1016" s="3" t="s">
        <v>1252</v>
      </c>
      <c r="C1016" s="3" t="s">
        <v>310</v>
      </c>
      <c r="D1016" s="3" t="s">
        <v>811</v>
      </c>
      <c r="E1016" s="3" t="s">
        <v>1213</v>
      </c>
    </row>
    <row r="1017" spans="1:5">
      <c r="A1017" s="3" t="s">
        <v>414</v>
      </c>
      <c r="B1017" s="3" t="s">
        <v>1252</v>
      </c>
      <c r="C1017" s="3" t="s">
        <v>808</v>
      </c>
      <c r="D1017" s="3" t="s">
        <v>809</v>
      </c>
      <c r="E1017" s="3" t="s">
        <v>1213</v>
      </c>
    </row>
    <row r="1018" spans="1:5">
      <c r="A1018" s="3" t="s">
        <v>415</v>
      </c>
      <c r="B1018" s="3" t="s">
        <v>1253</v>
      </c>
      <c r="C1018" s="3" t="s">
        <v>208</v>
      </c>
      <c r="D1018" s="3" t="s">
        <v>805</v>
      </c>
      <c r="E1018" s="3" t="s">
        <v>1213</v>
      </c>
    </row>
    <row r="1019" spans="1:5">
      <c r="A1019" s="3" t="s">
        <v>415</v>
      </c>
      <c r="B1019" s="3" t="s">
        <v>1253</v>
      </c>
      <c r="C1019" s="3" t="s">
        <v>333</v>
      </c>
      <c r="D1019" s="3" t="s">
        <v>807</v>
      </c>
      <c r="E1019" s="3" t="s">
        <v>1213</v>
      </c>
    </row>
    <row r="1020" spans="1:5">
      <c r="A1020" s="3" t="s">
        <v>415</v>
      </c>
      <c r="B1020" s="3" t="s">
        <v>1253</v>
      </c>
      <c r="C1020" s="3" t="s">
        <v>310</v>
      </c>
      <c r="D1020" s="3" t="s">
        <v>811</v>
      </c>
      <c r="E1020" s="3" t="s">
        <v>1213</v>
      </c>
    </row>
    <row r="1021" spans="1:5">
      <c r="A1021" s="3" t="s">
        <v>415</v>
      </c>
      <c r="B1021" s="3" t="s">
        <v>1253</v>
      </c>
      <c r="C1021" s="3" t="s">
        <v>808</v>
      </c>
      <c r="D1021" s="3" t="s">
        <v>809</v>
      </c>
      <c r="E1021" s="3" t="s">
        <v>1213</v>
      </c>
    </row>
    <row r="1022" spans="1:5">
      <c r="A1022" s="3" t="s">
        <v>416</v>
      </c>
      <c r="B1022" s="3" t="s">
        <v>1254</v>
      </c>
      <c r="C1022" s="3" t="s">
        <v>208</v>
      </c>
      <c r="D1022" s="3" t="s">
        <v>805</v>
      </c>
      <c r="E1022" s="3" t="s">
        <v>1213</v>
      </c>
    </row>
    <row r="1023" spans="1:5">
      <c r="A1023" s="3" t="s">
        <v>416</v>
      </c>
      <c r="B1023" s="3" t="s">
        <v>1254</v>
      </c>
      <c r="C1023" s="3" t="s">
        <v>333</v>
      </c>
      <c r="D1023" s="3" t="s">
        <v>807</v>
      </c>
      <c r="E1023" s="3" t="s">
        <v>1213</v>
      </c>
    </row>
    <row r="1024" spans="1:5">
      <c r="A1024" s="3" t="s">
        <v>416</v>
      </c>
      <c r="B1024" s="3" t="s">
        <v>1254</v>
      </c>
      <c r="C1024" s="3" t="s">
        <v>310</v>
      </c>
      <c r="D1024" s="3" t="s">
        <v>811</v>
      </c>
      <c r="E1024" s="3" t="s">
        <v>1213</v>
      </c>
    </row>
    <row r="1025" spans="1:5">
      <c r="A1025" s="3" t="s">
        <v>416</v>
      </c>
      <c r="B1025" s="3" t="s">
        <v>1254</v>
      </c>
      <c r="C1025" s="3" t="s">
        <v>808</v>
      </c>
      <c r="D1025" s="3" t="s">
        <v>809</v>
      </c>
      <c r="E1025" s="3" t="s">
        <v>1213</v>
      </c>
    </row>
    <row r="1026" spans="1:5">
      <c r="A1026" s="3" t="s">
        <v>417</v>
      </c>
      <c r="B1026" s="3" t="s">
        <v>1255</v>
      </c>
      <c r="C1026" s="3" t="s">
        <v>208</v>
      </c>
      <c r="D1026" s="3" t="s">
        <v>805</v>
      </c>
      <c r="E1026" s="3" t="s">
        <v>1213</v>
      </c>
    </row>
    <row r="1027" spans="1:5">
      <c r="A1027" s="3" t="s">
        <v>417</v>
      </c>
      <c r="B1027" s="3" t="s">
        <v>1255</v>
      </c>
      <c r="C1027" s="3" t="s">
        <v>333</v>
      </c>
      <c r="D1027" s="3" t="s">
        <v>807</v>
      </c>
      <c r="E1027" s="3" t="s">
        <v>1213</v>
      </c>
    </row>
    <row r="1028" spans="1:5">
      <c r="A1028" s="3" t="s">
        <v>417</v>
      </c>
      <c r="B1028" s="3" t="s">
        <v>1255</v>
      </c>
      <c r="C1028" s="3" t="s">
        <v>310</v>
      </c>
      <c r="D1028" s="3" t="s">
        <v>811</v>
      </c>
      <c r="E1028" s="3" t="s">
        <v>1213</v>
      </c>
    </row>
    <row r="1029" spans="1:5">
      <c r="A1029" s="3" t="s">
        <v>417</v>
      </c>
      <c r="B1029" s="3" t="s">
        <v>1255</v>
      </c>
      <c r="C1029" s="3" t="s">
        <v>808</v>
      </c>
      <c r="D1029" s="3" t="s">
        <v>809</v>
      </c>
      <c r="E1029" s="3" t="s">
        <v>1213</v>
      </c>
    </row>
    <row r="1030" spans="1:5">
      <c r="A1030" s="3" t="s">
        <v>418</v>
      </c>
      <c r="B1030" s="3" t="s">
        <v>1256</v>
      </c>
      <c r="C1030" s="3" t="s">
        <v>208</v>
      </c>
      <c r="D1030" s="3" t="s">
        <v>805</v>
      </c>
      <c r="E1030" s="3" t="s">
        <v>1213</v>
      </c>
    </row>
    <row r="1031" spans="1:5">
      <c r="A1031" s="3" t="s">
        <v>418</v>
      </c>
      <c r="B1031" s="3" t="s">
        <v>1256</v>
      </c>
      <c r="C1031" s="3" t="s">
        <v>333</v>
      </c>
      <c r="D1031" s="3" t="s">
        <v>807</v>
      </c>
      <c r="E1031" s="3" t="s">
        <v>1213</v>
      </c>
    </row>
    <row r="1032" spans="1:5">
      <c r="A1032" s="3" t="s">
        <v>418</v>
      </c>
      <c r="B1032" s="3" t="s">
        <v>1256</v>
      </c>
      <c r="C1032" s="3" t="s">
        <v>310</v>
      </c>
      <c r="D1032" s="3" t="s">
        <v>811</v>
      </c>
      <c r="E1032" s="3" t="s">
        <v>1213</v>
      </c>
    </row>
    <row r="1033" spans="1:5">
      <c r="A1033" s="3" t="s">
        <v>418</v>
      </c>
      <c r="B1033" s="3" t="s">
        <v>1256</v>
      </c>
      <c r="C1033" s="3" t="s">
        <v>808</v>
      </c>
      <c r="D1033" s="3" t="s">
        <v>809</v>
      </c>
      <c r="E1033" s="3" t="s">
        <v>1213</v>
      </c>
    </row>
    <row r="1034" spans="1:5">
      <c r="A1034" s="3" t="s">
        <v>419</v>
      </c>
      <c r="B1034" s="3" t="s">
        <v>1257</v>
      </c>
      <c r="C1034" s="3" t="s">
        <v>208</v>
      </c>
      <c r="D1034" s="3" t="s">
        <v>805</v>
      </c>
      <c r="E1034" s="3" t="s">
        <v>1213</v>
      </c>
    </row>
    <row r="1035" spans="1:5">
      <c r="A1035" s="3" t="s">
        <v>419</v>
      </c>
      <c r="B1035" s="3" t="s">
        <v>1257</v>
      </c>
      <c r="C1035" s="3" t="s">
        <v>333</v>
      </c>
      <c r="D1035" s="3" t="s">
        <v>807</v>
      </c>
      <c r="E1035" s="3" t="s">
        <v>1213</v>
      </c>
    </row>
    <row r="1036" spans="1:5">
      <c r="A1036" s="3" t="s">
        <v>419</v>
      </c>
      <c r="B1036" s="3" t="s">
        <v>1257</v>
      </c>
      <c r="C1036" s="3" t="s">
        <v>310</v>
      </c>
      <c r="D1036" s="3" t="s">
        <v>811</v>
      </c>
      <c r="E1036" s="3" t="s">
        <v>1213</v>
      </c>
    </row>
    <row r="1037" spans="1:5">
      <c r="A1037" s="3" t="s">
        <v>419</v>
      </c>
      <c r="B1037" s="3" t="s">
        <v>1257</v>
      </c>
      <c r="C1037" s="3" t="s">
        <v>808</v>
      </c>
      <c r="D1037" s="3" t="s">
        <v>809</v>
      </c>
      <c r="E1037" s="3" t="s">
        <v>1213</v>
      </c>
    </row>
    <row r="1038" spans="1:5">
      <c r="A1038" s="3" t="s">
        <v>422</v>
      </c>
      <c r="B1038" s="3" t="s">
        <v>1258</v>
      </c>
      <c r="C1038" s="3" t="s">
        <v>208</v>
      </c>
      <c r="D1038" s="3" t="s">
        <v>805</v>
      </c>
      <c r="E1038" s="3" t="s">
        <v>1213</v>
      </c>
    </row>
    <row r="1039" spans="1:5">
      <c r="A1039" s="3" t="s">
        <v>422</v>
      </c>
      <c r="B1039" s="3" t="s">
        <v>1258</v>
      </c>
      <c r="C1039" s="3" t="s">
        <v>333</v>
      </c>
      <c r="D1039" s="3" t="s">
        <v>807</v>
      </c>
      <c r="E1039" s="3" t="s">
        <v>1213</v>
      </c>
    </row>
    <row r="1040" spans="1:5">
      <c r="A1040" s="3" t="s">
        <v>422</v>
      </c>
      <c r="B1040" s="3" t="s">
        <v>1258</v>
      </c>
      <c r="C1040" s="3" t="s">
        <v>310</v>
      </c>
      <c r="D1040" s="3" t="s">
        <v>811</v>
      </c>
      <c r="E1040" s="3" t="s">
        <v>1213</v>
      </c>
    </row>
    <row r="1041" spans="1:5">
      <c r="A1041" s="3" t="s">
        <v>422</v>
      </c>
      <c r="B1041" s="3" t="s">
        <v>1258</v>
      </c>
      <c r="C1041" s="3" t="s">
        <v>808</v>
      </c>
      <c r="D1041" s="3" t="s">
        <v>809</v>
      </c>
      <c r="E1041" s="3" t="s">
        <v>1213</v>
      </c>
    </row>
    <row r="1042" spans="1:5">
      <c r="A1042" s="3" t="s">
        <v>423</v>
      </c>
      <c r="B1042" s="3" t="s">
        <v>1259</v>
      </c>
      <c r="C1042" s="3" t="s">
        <v>208</v>
      </c>
      <c r="D1042" s="3" t="s">
        <v>805</v>
      </c>
      <c r="E1042" s="3" t="s">
        <v>1213</v>
      </c>
    </row>
    <row r="1043" spans="1:5">
      <c r="A1043" s="3" t="s">
        <v>423</v>
      </c>
      <c r="B1043" s="3" t="s">
        <v>1259</v>
      </c>
      <c r="C1043" s="3" t="s">
        <v>333</v>
      </c>
      <c r="D1043" s="3" t="s">
        <v>807</v>
      </c>
      <c r="E1043" s="3" t="s">
        <v>1213</v>
      </c>
    </row>
    <row r="1044" spans="1:5">
      <c r="A1044" s="3" t="s">
        <v>423</v>
      </c>
      <c r="B1044" s="3" t="s">
        <v>1259</v>
      </c>
      <c r="C1044" s="3" t="s">
        <v>310</v>
      </c>
      <c r="D1044" s="3" t="s">
        <v>811</v>
      </c>
      <c r="E1044" s="3" t="s">
        <v>1213</v>
      </c>
    </row>
    <row r="1045" spans="1:5">
      <c r="A1045" s="3" t="s">
        <v>423</v>
      </c>
      <c r="B1045" s="3" t="s">
        <v>1259</v>
      </c>
      <c r="C1045" s="3" t="s">
        <v>808</v>
      </c>
      <c r="D1045" s="3" t="s">
        <v>809</v>
      </c>
      <c r="E1045" s="3" t="s">
        <v>1213</v>
      </c>
    </row>
    <row r="1046" spans="1:5" ht="25.5">
      <c r="A1046" s="3" t="s">
        <v>424</v>
      </c>
      <c r="B1046" s="147" t="s">
        <v>1260</v>
      </c>
      <c r="C1046" s="3" t="s">
        <v>208</v>
      </c>
      <c r="D1046" s="3" t="s">
        <v>805</v>
      </c>
      <c r="E1046" s="3" t="s">
        <v>1213</v>
      </c>
    </row>
    <row r="1047" spans="1:5" ht="25.5">
      <c r="A1047" s="3" t="s">
        <v>424</v>
      </c>
      <c r="B1047" s="147" t="s">
        <v>1260</v>
      </c>
      <c r="C1047" s="3" t="s">
        <v>333</v>
      </c>
      <c r="D1047" s="3" t="s">
        <v>807</v>
      </c>
      <c r="E1047" s="3" t="s">
        <v>1213</v>
      </c>
    </row>
    <row r="1048" spans="1:5" ht="25.5">
      <c r="A1048" s="3" t="s">
        <v>424</v>
      </c>
      <c r="B1048" s="147" t="s">
        <v>1260</v>
      </c>
      <c r="C1048" s="3" t="s">
        <v>310</v>
      </c>
      <c r="D1048" s="3" t="s">
        <v>811</v>
      </c>
      <c r="E1048" s="3" t="s">
        <v>1213</v>
      </c>
    </row>
    <row r="1049" spans="1:5" ht="25.5">
      <c r="A1049" s="3" t="s">
        <v>424</v>
      </c>
      <c r="B1049" s="147" t="s">
        <v>1260</v>
      </c>
      <c r="C1049" s="3" t="s">
        <v>808</v>
      </c>
      <c r="D1049" s="3" t="s">
        <v>809</v>
      </c>
      <c r="E1049" s="3" t="s">
        <v>1213</v>
      </c>
    </row>
    <row r="1050" spans="1:5">
      <c r="A1050" s="3" t="s">
        <v>425</v>
      </c>
      <c r="B1050" s="3" t="s">
        <v>1261</v>
      </c>
      <c r="C1050" s="3" t="s">
        <v>208</v>
      </c>
      <c r="D1050" s="3" t="s">
        <v>805</v>
      </c>
      <c r="E1050" s="3" t="s">
        <v>1213</v>
      </c>
    </row>
    <row r="1051" spans="1:5">
      <c r="A1051" s="3" t="s">
        <v>425</v>
      </c>
      <c r="B1051" s="3" t="s">
        <v>1261</v>
      </c>
      <c r="C1051" s="3" t="s">
        <v>333</v>
      </c>
      <c r="D1051" s="3" t="s">
        <v>807</v>
      </c>
      <c r="E1051" s="3" t="s">
        <v>1213</v>
      </c>
    </row>
    <row r="1052" spans="1:5">
      <c r="A1052" s="3" t="s">
        <v>425</v>
      </c>
      <c r="B1052" s="3" t="s">
        <v>1261</v>
      </c>
      <c r="C1052" s="3" t="s">
        <v>310</v>
      </c>
      <c r="D1052" s="3" t="s">
        <v>811</v>
      </c>
      <c r="E1052" s="3" t="s">
        <v>1213</v>
      </c>
    </row>
    <row r="1053" spans="1:5">
      <c r="A1053" s="3" t="s">
        <v>425</v>
      </c>
      <c r="B1053" s="3" t="s">
        <v>1261</v>
      </c>
      <c r="C1053" s="3" t="s">
        <v>808</v>
      </c>
      <c r="D1053" s="3" t="s">
        <v>809</v>
      </c>
      <c r="E1053" s="3" t="s">
        <v>1213</v>
      </c>
    </row>
    <row r="1054" spans="1:5">
      <c r="A1054" s="3" t="s">
        <v>426</v>
      </c>
      <c r="B1054" s="3" t="s">
        <v>1262</v>
      </c>
      <c r="C1054" s="3" t="s">
        <v>208</v>
      </c>
      <c r="D1054" s="3" t="s">
        <v>805</v>
      </c>
      <c r="E1054" s="3" t="s">
        <v>1213</v>
      </c>
    </row>
    <row r="1055" spans="1:5">
      <c r="A1055" s="3" t="s">
        <v>426</v>
      </c>
      <c r="B1055" s="3" t="s">
        <v>1262</v>
      </c>
      <c r="C1055" s="3" t="s">
        <v>333</v>
      </c>
      <c r="D1055" s="3" t="s">
        <v>807</v>
      </c>
      <c r="E1055" s="3" t="s">
        <v>1213</v>
      </c>
    </row>
    <row r="1056" spans="1:5">
      <c r="A1056" s="3" t="s">
        <v>426</v>
      </c>
      <c r="B1056" s="3" t="s">
        <v>1262</v>
      </c>
      <c r="C1056" s="3" t="s">
        <v>310</v>
      </c>
      <c r="D1056" s="3" t="s">
        <v>811</v>
      </c>
      <c r="E1056" s="3" t="s">
        <v>1213</v>
      </c>
    </row>
    <row r="1057" spans="1:5">
      <c r="A1057" s="3" t="s">
        <v>426</v>
      </c>
      <c r="B1057" s="3" t="s">
        <v>1262</v>
      </c>
      <c r="C1057" s="3" t="s">
        <v>808</v>
      </c>
      <c r="D1057" s="3" t="s">
        <v>809</v>
      </c>
      <c r="E1057" s="3" t="s">
        <v>1213</v>
      </c>
    </row>
    <row r="1058" spans="1:5">
      <c r="A1058" s="3" t="s">
        <v>427</v>
      </c>
      <c r="B1058" s="3" t="s">
        <v>1263</v>
      </c>
      <c r="C1058" s="3" t="s">
        <v>208</v>
      </c>
      <c r="D1058" s="3" t="s">
        <v>805</v>
      </c>
      <c r="E1058" s="3" t="s">
        <v>1213</v>
      </c>
    </row>
    <row r="1059" spans="1:5">
      <c r="A1059" s="3" t="s">
        <v>427</v>
      </c>
      <c r="B1059" s="3" t="s">
        <v>1263</v>
      </c>
      <c r="C1059" s="3" t="s">
        <v>333</v>
      </c>
      <c r="D1059" s="3" t="s">
        <v>807</v>
      </c>
      <c r="E1059" s="3" t="s">
        <v>1213</v>
      </c>
    </row>
    <row r="1060" spans="1:5">
      <c r="A1060" s="3" t="s">
        <v>427</v>
      </c>
      <c r="B1060" s="3" t="s">
        <v>1263</v>
      </c>
      <c r="C1060" s="3" t="s">
        <v>310</v>
      </c>
      <c r="D1060" s="3" t="s">
        <v>811</v>
      </c>
      <c r="E1060" s="3" t="s">
        <v>1213</v>
      </c>
    </row>
    <row r="1061" spans="1:5">
      <c r="A1061" s="3" t="s">
        <v>427</v>
      </c>
      <c r="B1061" s="3" t="s">
        <v>1263</v>
      </c>
      <c r="C1061" s="3" t="s">
        <v>808</v>
      </c>
      <c r="D1061" s="3" t="s">
        <v>809</v>
      </c>
      <c r="E1061" s="3" t="s">
        <v>1213</v>
      </c>
    </row>
    <row r="1062" spans="1:5">
      <c r="A1062" s="3" t="s">
        <v>428</v>
      </c>
      <c r="B1062" s="3" t="s">
        <v>1264</v>
      </c>
      <c r="C1062" s="3" t="s">
        <v>208</v>
      </c>
      <c r="D1062" s="3" t="s">
        <v>805</v>
      </c>
      <c r="E1062" s="3" t="s">
        <v>1213</v>
      </c>
    </row>
    <row r="1063" spans="1:5">
      <c r="A1063" s="3" t="s">
        <v>428</v>
      </c>
      <c r="B1063" s="3" t="s">
        <v>1264</v>
      </c>
      <c r="C1063" s="3" t="s">
        <v>333</v>
      </c>
      <c r="D1063" s="3" t="s">
        <v>807</v>
      </c>
      <c r="E1063" s="3" t="s">
        <v>1213</v>
      </c>
    </row>
    <row r="1064" spans="1:5">
      <c r="A1064" s="3" t="s">
        <v>428</v>
      </c>
      <c r="B1064" s="3" t="s">
        <v>1264</v>
      </c>
      <c r="C1064" s="3" t="s">
        <v>310</v>
      </c>
      <c r="D1064" s="3" t="s">
        <v>811</v>
      </c>
      <c r="E1064" s="3" t="s">
        <v>1213</v>
      </c>
    </row>
    <row r="1065" spans="1:5">
      <c r="A1065" s="3" t="s">
        <v>428</v>
      </c>
      <c r="B1065" s="3" t="s">
        <v>1264</v>
      </c>
      <c r="C1065" s="3" t="s">
        <v>808</v>
      </c>
      <c r="D1065" s="3" t="s">
        <v>809</v>
      </c>
      <c r="E1065" s="3" t="s">
        <v>1213</v>
      </c>
    </row>
    <row r="1066" spans="1:5">
      <c r="A1066" s="3" t="s">
        <v>429</v>
      </c>
      <c r="B1066" s="3" t="s">
        <v>1265</v>
      </c>
      <c r="C1066" s="3" t="s">
        <v>208</v>
      </c>
      <c r="D1066" s="3" t="s">
        <v>805</v>
      </c>
      <c r="E1066" s="3" t="s">
        <v>1213</v>
      </c>
    </row>
    <row r="1067" spans="1:5">
      <c r="A1067" s="3" t="s">
        <v>429</v>
      </c>
      <c r="B1067" s="3" t="s">
        <v>1265</v>
      </c>
      <c r="C1067" s="3" t="s">
        <v>333</v>
      </c>
      <c r="D1067" s="3" t="s">
        <v>807</v>
      </c>
      <c r="E1067" s="3" t="s">
        <v>1213</v>
      </c>
    </row>
    <row r="1068" spans="1:5">
      <c r="A1068" s="3" t="s">
        <v>429</v>
      </c>
      <c r="B1068" s="3" t="s">
        <v>1265</v>
      </c>
      <c r="C1068" s="3" t="s">
        <v>310</v>
      </c>
      <c r="D1068" s="3" t="s">
        <v>811</v>
      </c>
      <c r="E1068" s="3" t="s">
        <v>1213</v>
      </c>
    </row>
    <row r="1069" spans="1:5">
      <c r="A1069" s="3" t="s">
        <v>429</v>
      </c>
      <c r="B1069" s="3" t="s">
        <v>1265</v>
      </c>
      <c r="C1069" s="3" t="s">
        <v>808</v>
      </c>
      <c r="D1069" s="3" t="s">
        <v>809</v>
      </c>
      <c r="E1069" s="3" t="s">
        <v>1213</v>
      </c>
    </row>
    <row r="1070" spans="1:5">
      <c r="A1070" s="3" t="s">
        <v>430</v>
      </c>
      <c r="B1070" s="3" t="s">
        <v>1266</v>
      </c>
      <c r="C1070" s="3" t="s">
        <v>208</v>
      </c>
      <c r="D1070" s="3" t="s">
        <v>805</v>
      </c>
      <c r="E1070" s="3" t="s">
        <v>1213</v>
      </c>
    </row>
    <row r="1071" spans="1:5">
      <c r="A1071" s="3" t="s">
        <v>430</v>
      </c>
      <c r="B1071" s="3" t="s">
        <v>1266</v>
      </c>
      <c r="C1071" s="3" t="s">
        <v>333</v>
      </c>
      <c r="D1071" s="3" t="s">
        <v>807</v>
      </c>
      <c r="E1071" s="3" t="s">
        <v>1213</v>
      </c>
    </row>
    <row r="1072" spans="1:5">
      <c r="A1072" s="3" t="s">
        <v>430</v>
      </c>
      <c r="B1072" s="3" t="s">
        <v>1266</v>
      </c>
      <c r="C1072" s="3" t="s">
        <v>310</v>
      </c>
      <c r="D1072" s="3" t="s">
        <v>811</v>
      </c>
      <c r="E1072" s="3" t="s">
        <v>1213</v>
      </c>
    </row>
    <row r="1073" spans="1:5">
      <c r="A1073" s="3" t="s">
        <v>430</v>
      </c>
      <c r="B1073" s="3" t="s">
        <v>1266</v>
      </c>
      <c r="C1073" s="3" t="s">
        <v>808</v>
      </c>
      <c r="D1073" s="3" t="s">
        <v>809</v>
      </c>
      <c r="E1073" s="3" t="s">
        <v>1213</v>
      </c>
    </row>
    <row r="1074" spans="1:5">
      <c r="A1074" s="3" t="s">
        <v>431</v>
      </c>
      <c r="B1074" s="3" t="s">
        <v>1267</v>
      </c>
      <c r="C1074" s="3" t="s">
        <v>208</v>
      </c>
      <c r="D1074" s="3" t="s">
        <v>805</v>
      </c>
      <c r="E1074" s="3" t="s">
        <v>1213</v>
      </c>
    </row>
    <row r="1075" spans="1:5">
      <c r="A1075" s="3" t="s">
        <v>431</v>
      </c>
      <c r="B1075" s="3" t="s">
        <v>1267</v>
      </c>
      <c r="C1075" s="3" t="s">
        <v>333</v>
      </c>
      <c r="D1075" s="3" t="s">
        <v>807</v>
      </c>
      <c r="E1075" s="3" t="s">
        <v>1213</v>
      </c>
    </row>
    <row r="1076" spans="1:5">
      <c r="A1076" s="3" t="s">
        <v>431</v>
      </c>
      <c r="B1076" s="3" t="s">
        <v>1267</v>
      </c>
      <c r="C1076" s="3" t="s">
        <v>310</v>
      </c>
      <c r="D1076" s="3" t="s">
        <v>811</v>
      </c>
      <c r="E1076" s="3" t="s">
        <v>1213</v>
      </c>
    </row>
    <row r="1077" spans="1:5">
      <c r="A1077" s="3" t="s">
        <v>431</v>
      </c>
      <c r="B1077" s="3" t="s">
        <v>1267</v>
      </c>
      <c r="C1077" s="3" t="s">
        <v>808</v>
      </c>
      <c r="D1077" s="3" t="s">
        <v>809</v>
      </c>
      <c r="E1077" s="3" t="s">
        <v>1213</v>
      </c>
    </row>
    <row r="1078" spans="1:5">
      <c r="A1078" s="3" t="s">
        <v>433</v>
      </c>
      <c r="B1078" s="3" t="s">
        <v>1268</v>
      </c>
      <c r="C1078" s="3" t="s">
        <v>208</v>
      </c>
      <c r="D1078" s="3" t="s">
        <v>805</v>
      </c>
      <c r="E1078" s="3" t="s">
        <v>1213</v>
      </c>
    </row>
    <row r="1079" spans="1:5">
      <c r="A1079" s="3" t="s">
        <v>433</v>
      </c>
      <c r="B1079" s="3" t="s">
        <v>1268</v>
      </c>
      <c r="C1079" s="3" t="s">
        <v>333</v>
      </c>
      <c r="D1079" s="3" t="s">
        <v>807</v>
      </c>
      <c r="E1079" s="3" t="s">
        <v>1213</v>
      </c>
    </row>
    <row r="1080" spans="1:5">
      <c r="A1080" s="3" t="s">
        <v>433</v>
      </c>
      <c r="B1080" s="3" t="s">
        <v>1268</v>
      </c>
      <c r="C1080" s="3" t="s">
        <v>310</v>
      </c>
      <c r="D1080" s="3" t="s">
        <v>811</v>
      </c>
      <c r="E1080" s="3" t="s">
        <v>1213</v>
      </c>
    </row>
    <row r="1081" spans="1:5">
      <c r="A1081" s="3" t="s">
        <v>433</v>
      </c>
      <c r="B1081" s="3" t="s">
        <v>1268</v>
      </c>
      <c r="C1081" s="3" t="s">
        <v>808</v>
      </c>
      <c r="D1081" s="3" t="s">
        <v>809</v>
      </c>
      <c r="E1081" s="3" t="s">
        <v>1213</v>
      </c>
    </row>
    <row r="1082" spans="1:5">
      <c r="A1082" s="3" t="s">
        <v>434</v>
      </c>
      <c r="B1082" s="3" t="s">
        <v>1269</v>
      </c>
      <c r="C1082" s="3" t="s">
        <v>208</v>
      </c>
      <c r="D1082" s="3" t="s">
        <v>805</v>
      </c>
      <c r="E1082" s="3" t="s">
        <v>1213</v>
      </c>
    </row>
    <row r="1083" spans="1:5">
      <c r="A1083" s="3" t="s">
        <v>434</v>
      </c>
      <c r="B1083" s="3" t="s">
        <v>1269</v>
      </c>
      <c r="C1083" s="3" t="s">
        <v>333</v>
      </c>
      <c r="D1083" s="3" t="s">
        <v>807</v>
      </c>
      <c r="E1083" s="3" t="s">
        <v>1213</v>
      </c>
    </row>
    <row r="1084" spans="1:5">
      <c r="A1084" s="3" t="s">
        <v>434</v>
      </c>
      <c r="B1084" s="3" t="s">
        <v>1269</v>
      </c>
      <c r="C1084" s="3" t="s">
        <v>310</v>
      </c>
      <c r="D1084" s="3" t="s">
        <v>811</v>
      </c>
      <c r="E1084" s="3" t="s">
        <v>1213</v>
      </c>
    </row>
    <row r="1085" spans="1:5">
      <c r="A1085" s="3" t="s">
        <v>434</v>
      </c>
      <c r="B1085" s="3" t="s">
        <v>1269</v>
      </c>
      <c r="C1085" s="3" t="s">
        <v>808</v>
      </c>
      <c r="D1085" s="3" t="s">
        <v>809</v>
      </c>
      <c r="E1085" s="3" t="s">
        <v>1213</v>
      </c>
    </row>
    <row r="1086" spans="1:5">
      <c r="A1086" s="3" t="s">
        <v>435</v>
      </c>
      <c r="B1086" s="3" t="s">
        <v>1270</v>
      </c>
      <c r="C1086" s="3" t="s">
        <v>208</v>
      </c>
      <c r="D1086" s="3" t="s">
        <v>805</v>
      </c>
      <c r="E1086" s="3" t="s">
        <v>1213</v>
      </c>
    </row>
    <row r="1087" spans="1:5">
      <c r="A1087" s="3" t="s">
        <v>435</v>
      </c>
      <c r="B1087" s="3" t="s">
        <v>1270</v>
      </c>
      <c r="C1087" s="3" t="s">
        <v>333</v>
      </c>
      <c r="D1087" s="3" t="s">
        <v>807</v>
      </c>
      <c r="E1087" s="3" t="s">
        <v>1213</v>
      </c>
    </row>
    <row r="1088" spans="1:5">
      <c r="A1088" s="3" t="s">
        <v>435</v>
      </c>
      <c r="B1088" s="3" t="s">
        <v>1270</v>
      </c>
      <c r="C1088" s="3" t="s">
        <v>310</v>
      </c>
      <c r="D1088" s="3" t="s">
        <v>811</v>
      </c>
      <c r="E1088" s="3" t="s">
        <v>1213</v>
      </c>
    </row>
    <row r="1089" spans="1:5">
      <c r="A1089" s="3" t="s">
        <v>435</v>
      </c>
      <c r="B1089" s="3" t="s">
        <v>1270</v>
      </c>
      <c r="C1089" s="3" t="s">
        <v>808</v>
      </c>
      <c r="D1089" s="3" t="s">
        <v>809</v>
      </c>
      <c r="E1089" s="3" t="s">
        <v>1213</v>
      </c>
    </row>
    <row r="1090" spans="1:5">
      <c r="A1090" s="3" t="s">
        <v>436</v>
      </c>
      <c r="B1090" s="3" t="s">
        <v>1271</v>
      </c>
      <c r="C1090" s="3" t="s">
        <v>208</v>
      </c>
      <c r="D1090" s="3" t="s">
        <v>805</v>
      </c>
      <c r="E1090" s="3" t="s">
        <v>1213</v>
      </c>
    </row>
    <row r="1091" spans="1:5">
      <c r="A1091" s="3" t="s">
        <v>436</v>
      </c>
      <c r="B1091" s="3" t="s">
        <v>1271</v>
      </c>
      <c r="C1091" s="3" t="s">
        <v>333</v>
      </c>
      <c r="D1091" s="3" t="s">
        <v>807</v>
      </c>
      <c r="E1091" s="3" t="s">
        <v>1213</v>
      </c>
    </row>
    <row r="1092" spans="1:5">
      <c r="A1092" s="3" t="s">
        <v>436</v>
      </c>
      <c r="B1092" s="3" t="s">
        <v>1271</v>
      </c>
      <c r="C1092" s="3" t="s">
        <v>310</v>
      </c>
      <c r="D1092" s="3" t="s">
        <v>811</v>
      </c>
      <c r="E1092" s="3" t="s">
        <v>1213</v>
      </c>
    </row>
    <row r="1093" spans="1:5">
      <c r="A1093" s="3" t="s">
        <v>436</v>
      </c>
      <c r="B1093" s="3" t="s">
        <v>1271</v>
      </c>
      <c r="C1093" s="3" t="s">
        <v>808</v>
      </c>
      <c r="D1093" s="3" t="s">
        <v>809</v>
      </c>
      <c r="E1093" s="3" t="s">
        <v>1213</v>
      </c>
    </row>
    <row r="1094" spans="1:5">
      <c r="A1094" s="3" t="s">
        <v>437</v>
      </c>
      <c r="B1094" s="3" t="s">
        <v>1272</v>
      </c>
      <c r="C1094" s="3" t="s">
        <v>208</v>
      </c>
      <c r="D1094" s="3" t="s">
        <v>805</v>
      </c>
      <c r="E1094" s="3" t="s">
        <v>1213</v>
      </c>
    </row>
    <row r="1095" spans="1:5">
      <c r="A1095" s="3" t="s">
        <v>437</v>
      </c>
      <c r="B1095" s="3" t="s">
        <v>1272</v>
      </c>
      <c r="C1095" s="3" t="s">
        <v>333</v>
      </c>
      <c r="D1095" s="3" t="s">
        <v>807</v>
      </c>
      <c r="E1095" s="3" t="s">
        <v>1213</v>
      </c>
    </row>
    <row r="1096" spans="1:5">
      <c r="A1096" s="3" t="s">
        <v>437</v>
      </c>
      <c r="B1096" s="3" t="s">
        <v>1272</v>
      </c>
      <c r="C1096" s="3" t="s">
        <v>310</v>
      </c>
      <c r="D1096" s="3" t="s">
        <v>811</v>
      </c>
      <c r="E1096" s="3" t="s">
        <v>1213</v>
      </c>
    </row>
    <row r="1097" spans="1:5">
      <c r="A1097" s="3" t="s">
        <v>437</v>
      </c>
      <c r="B1097" s="3" t="s">
        <v>1272</v>
      </c>
      <c r="C1097" s="3" t="s">
        <v>808</v>
      </c>
      <c r="D1097" s="3" t="s">
        <v>809</v>
      </c>
      <c r="E1097" s="3" t="s">
        <v>1213</v>
      </c>
    </row>
    <row r="1098" spans="1:5">
      <c r="A1098" s="3" t="s">
        <v>1273</v>
      </c>
      <c r="B1098" s="3" t="s">
        <v>1274</v>
      </c>
      <c r="C1098" s="3" t="s">
        <v>208</v>
      </c>
      <c r="D1098" s="3" t="s">
        <v>805</v>
      </c>
      <c r="E1098" s="3" t="s">
        <v>1213</v>
      </c>
    </row>
    <row r="1099" spans="1:5">
      <c r="A1099" s="3" t="s">
        <v>1273</v>
      </c>
      <c r="B1099" s="3" t="s">
        <v>1274</v>
      </c>
      <c r="C1099" s="3" t="s">
        <v>333</v>
      </c>
      <c r="D1099" s="3" t="s">
        <v>807</v>
      </c>
      <c r="E1099" s="3" t="s">
        <v>1213</v>
      </c>
    </row>
    <row r="1100" spans="1:5">
      <c r="A1100" s="3" t="s">
        <v>1273</v>
      </c>
      <c r="B1100" s="3" t="s">
        <v>1274</v>
      </c>
      <c r="C1100" s="3" t="s">
        <v>310</v>
      </c>
      <c r="D1100" s="3" t="s">
        <v>811</v>
      </c>
      <c r="E1100" s="3" t="s">
        <v>1213</v>
      </c>
    </row>
    <row r="1101" spans="1:5">
      <c r="A1101" s="3" t="s">
        <v>1273</v>
      </c>
      <c r="B1101" s="3" t="s">
        <v>1274</v>
      </c>
      <c r="C1101" s="3" t="s">
        <v>808</v>
      </c>
      <c r="D1101" s="3" t="s">
        <v>809</v>
      </c>
      <c r="E1101" s="3" t="s">
        <v>1213</v>
      </c>
    </row>
    <row r="1102" spans="1:5">
      <c r="A1102" s="3" t="s">
        <v>1273</v>
      </c>
      <c r="B1102" s="3" t="s">
        <v>1274</v>
      </c>
      <c r="C1102" s="3" t="s">
        <v>269</v>
      </c>
      <c r="D1102" s="3" t="s">
        <v>878</v>
      </c>
      <c r="E1102" s="3" t="s">
        <v>879</v>
      </c>
    </row>
    <row r="1103" spans="1:5">
      <c r="A1103" s="3" t="s">
        <v>1275</v>
      </c>
      <c r="B1103" s="3" t="s">
        <v>1276</v>
      </c>
      <c r="C1103" s="3" t="s">
        <v>208</v>
      </c>
      <c r="D1103" s="3" t="s">
        <v>805</v>
      </c>
      <c r="E1103" s="3" t="s">
        <v>1213</v>
      </c>
    </row>
    <row r="1104" spans="1:5">
      <c r="A1104" s="3" t="s">
        <v>1275</v>
      </c>
      <c r="B1104" s="3" t="s">
        <v>1276</v>
      </c>
      <c r="C1104" s="3" t="s">
        <v>333</v>
      </c>
      <c r="D1104" s="3" t="s">
        <v>807</v>
      </c>
      <c r="E1104" s="3" t="s">
        <v>1213</v>
      </c>
    </row>
    <row r="1105" spans="1:5">
      <c r="A1105" s="3" t="s">
        <v>1275</v>
      </c>
      <c r="B1105" s="3" t="s">
        <v>1276</v>
      </c>
      <c r="C1105" s="3" t="s">
        <v>310</v>
      </c>
      <c r="D1105" s="3" t="s">
        <v>811</v>
      </c>
      <c r="E1105" s="3" t="s">
        <v>1213</v>
      </c>
    </row>
    <row r="1106" spans="1:5">
      <c r="A1106" s="3" t="s">
        <v>1275</v>
      </c>
      <c r="B1106" s="3" t="s">
        <v>1276</v>
      </c>
      <c r="C1106" s="3" t="s">
        <v>808</v>
      </c>
      <c r="D1106" s="3" t="s">
        <v>809</v>
      </c>
      <c r="E1106" s="3" t="s">
        <v>1213</v>
      </c>
    </row>
    <row r="1107" spans="1:5">
      <c r="A1107" s="3" t="s">
        <v>439</v>
      </c>
      <c r="B1107" s="3" t="s">
        <v>1277</v>
      </c>
      <c r="C1107" s="3" t="s">
        <v>208</v>
      </c>
      <c r="D1107" s="3" t="s">
        <v>805</v>
      </c>
      <c r="E1107" s="3" t="s">
        <v>1213</v>
      </c>
    </row>
    <row r="1108" spans="1:5">
      <c r="A1108" s="3" t="s">
        <v>439</v>
      </c>
      <c r="B1108" s="3" t="s">
        <v>1277</v>
      </c>
      <c r="C1108" s="3" t="s">
        <v>333</v>
      </c>
      <c r="D1108" s="3" t="s">
        <v>807</v>
      </c>
      <c r="E1108" s="3" t="s">
        <v>1213</v>
      </c>
    </row>
    <row r="1109" spans="1:5">
      <c r="A1109" s="3" t="s">
        <v>439</v>
      </c>
      <c r="B1109" s="3" t="s">
        <v>1277</v>
      </c>
      <c r="C1109" s="3" t="s">
        <v>310</v>
      </c>
      <c r="D1109" s="3" t="s">
        <v>811</v>
      </c>
      <c r="E1109" s="3" t="s">
        <v>1213</v>
      </c>
    </row>
    <row r="1110" spans="1:5">
      <c r="A1110" s="3" t="s">
        <v>439</v>
      </c>
      <c r="B1110" s="3" t="s">
        <v>1277</v>
      </c>
      <c r="C1110" s="3" t="s">
        <v>808</v>
      </c>
      <c r="D1110" s="3" t="s">
        <v>809</v>
      </c>
      <c r="E1110" s="3" t="s">
        <v>1213</v>
      </c>
    </row>
    <row r="1111" spans="1:5">
      <c r="A1111" s="3" t="s">
        <v>440</v>
      </c>
      <c r="B1111" s="3" t="s">
        <v>1278</v>
      </c>
      <c r="C1111" s="3" t="s">
        <v>208</v>
      </c>
      <c r="D1111" s="3" t="s">
        <v>805</v>
      </c>
      <c r="E1111" s="3" t="s">
        <v>1213</v>
      </c>
    </row>
    <row r="1112" spans="1:5">
      <c r="A1112" s="3" t="s">
        <v>440</v>
      </c>
      <c r="B1112" s="3" t="s">
        <v>1278</v>
      </c>
      <c r="C1112" s="3" t="s">
        <v>333</v>
      </c>
      <c r="D1112" s="3" t="s">
        <v>807</v>
      </c>
      <c r="E1112" s="3" t="s">
        <v>1213</v>
      </c>
    </row>
    <row r="1113" spans="1:5">
      <c r="A1113" s="3" t="s">
        <v>440</v>
      </c>
      <c r="B1113" s="3" t="s">
        <v>1278</v>
      </c>
      <c r="C1113" s="3" t="s">
        <v>310</v>
      </c>
      <c r="D1113" s="3" t="s">
        <v>811</v>
      </c>
      <c r="E1113" s="3" t="s">
        <v>1213</v>
      </c>
    </row>
    <row r="1114" spans="1:5">
      <c r="A1114" s="3" t="s">
        <v>440</v>
      </c>
      <c r="B1114" s="3" t="s">
        <v>1278</v>
      </c>
      <c r="C1114" s="3" t="s">
        <v>808</v>
      </c>
      <c r="D1114" s="3" t="s">
        <v>809</v>
      </c>
      <c r="E1114" s="3" t="s">
        <v>1213</v>
      </c>
    </row>
    <row r="1115" spans="1:5">
      <c r="A1115" s="3" t="s">
        <v>441</v>
      </c>
      <c r="B1115" s="3" t="s">
        <v>1279</v>
      </c>
      <c r="C1115" s="3" t="s">
        <v>208</v>
      </c>
      <c r="D1115" s="3" t="s">
        <v>805</v>
      </c>
      <c r="E1115" s="3" t="s">
        <v>1213</v>
      </c>
    </row>
    <row r="1116" spans="1:5">
      <c r="A1116" s="3" t="s">
        <v>441</v>
      </c>
      <c r="B1116" s="3" t="s">
        <v>1279</v>
      </c>
      <c r="C1116" s="3" t="s">
        <v>333</v>
      </c>
      <c r="D1116" s="3" t="s">
        <v>807</v>
      </c>
      <c r="E1116" s="3" t="s">
        <v>1213</v>
      </c>
    </row>
    <row r="1117" spans="1:5">
      <c r="A1117" s="3" t="s">
        <v>441</v>
      </c>
      <c r="B1117" s="3" t="s">
        <v>1279</v>
      </c>
      <c r="C1117" s="3" t="s">
        <v>310</v>
      </c>
      <c r="D1117" s="3" t="s">
        <v>811</v>
      </c>
      <c r="E1117" s="3" t="s">
        <v>1213</v>
      </c>
    </row>
    <row r="1118" spans="1:5">
      <c r="A1118" s="3" t="s">
        <v>441</v>
      </c>
      <c r="B1118" s="3" t="s">
        <v>1279</v>
      </c>
      <c r="C1118" s="3" t="s">
        <v>808</v>
      </c>
      <c r="D1118" s="3" t="s">
        <v>809</v>
      </c>
      <c r="E1118" s="3" t="s">
        <v>1213</v>
      </c>
    </row>
    <row r="1119" spans="1:5">
      <c r="A1119" s="3" t="s">
        <v>341</v>
      </c>
      <c r="B1119" s="3" t="s">
        <v>1280</v>
      </c>
      <c r="C1119" s="3" t="s">
        <v>208</v>
      </c>
      <c r="D1119" s="3" t="s">
        <v>805</v>
      </c>
      <c r="E1119" s="3" t="s">
        <v>1213</v>
      </c>
    </row>
    <row r="1120" spans="1:5">
      <c r="A1120" s="3" t="s">
        <v>341</v>
      </c>
      <c r="B1120" s="3" t="s">
        <v>1280</v>
      </c>
      <c r="C1120" s="3" t="s">
        <v>333</v>
      </c>
      <c r="D1120" s="3" t="s">
        <v>807</v>
      </c>
      <c r="E1120" s="3" t="s">
        <v>1213</v>
      </c>
    </row>
    <row r="1121" spans="1:5">
      <c r="A1121" s="3" t="s">
        <v>341</v>
      </c>
      <c r="B1121" s="3" t="s">
        <v>1280</v>
      </c>
      <c r="C1121" s="3" t="s">
        <v>310</v>
      </c>
      <c r="D1121" s="3" t="s">
        <v>811</v>
      </c>
      <c r="E1121" s="3" t="s">
        <v>1213</v>
      </c>
    </row>
    <row r="1122" spans="1:5">
      <c r="A1122" s="3" t="s">
        <v>341</v>
      </c>
      <c r="B1122" s="3" t="s">
        <v>1280</v>
      </c>
      <c r="C1122" s="3" t="s">
        <v>808</v>
      </c>
      <c r="D1122" s="3" t="s">
        <v>809</v>
      </c>
      <c r="E1122" s="3" t="s">
        <v>1213</v>
      </c>
    </row>
    <row r="1123" spans="1:5">
      <c r="A1123" s="3" t="s">
        <v>343</v>
      </c>
      <c r="B1123" s="3" t="s">
        <v>1281</v>
      </c>
      <c r="C1123" s="3" t="s">
        <v>208</v>
      </c>
      <c r="D1123" s="3" t="s">
        <v>805</v>
      </c>
      <c r="E1123" s="3" t="s">
        <v>1213</v>
      </c>
    </row>
    <row r="1124" spans="1:5">
      <c r="A1124" s="3" t="s">
        <v>343</v>
      </c>
      <c r="B1124" s="3" t="s">
        <v>1281</v>
      </c>
      <c r="C1124" s="3" t="s">
        <v>333</v>
      </c>
      <c r="D1124" s="3" t="s">
        <v>807</v>
      </c>
      <c r="E1124" s="3" t="s">
        <v>1213</v>
      </c>
    </row>
    <row r="1125" spans="1:5">
      <c r="A1125" s="3" t="s">
        <v>343</v>
      </c>
      <c r="B1125" s="3" t="s">
        <v>1281</v>
      </c>
      <c r="C1125" s="3" t="s">
        <v>310</v>
      </c>
      <c r="D1125" s="3" t="s">
        <v>811</v>
      </c>
      <c r="E1125" s="3" t="s">
        <v>1213</v>
      </c>
    </row>
    <row r="1126" spans="1:5">
      <c r="A1126" s="3" t="s">
        <v>343</v>
      </c>
      <c r="B1126" s="3" t="s">
        <v>1281</v>
      </c>
      <c r="C1126" s="3" t="s">
        <v>808</v>
      </c>
      <c r="D1126" s="3" t="s">
        <v>809</v>
      </c>
      <c r="E1126" s="3" t="s">
        <v>1213</v>
      </c>
    </row>
    <row r="1127" spans="1:5">
      <c r="A1127" s="3" t="s">
        <v>345</v>
      </c>
      <c r="B1127" s="3" t="s">
        <v>1282</v>
      </c>
      <c r="C1127" s="3" t="s">
        <v>208</v>
      </c>
      <c r="D1127" s="3" t="s">
        <v>805</v>
      </c>
      <c r="E1127" s="3" t="s">
        <v>1213</v>
      </c>
    </row>
    <row r="1128" spans="1:5">
      <c r="A1128" s="3" t="s">
        <v>345</v>
      </c>
      <c r="B1128" s="3" t="s">
        <v>1282</v>
      </c>
      <c r="C1128" s="3" t="s">
        <v>333</v>
      </c>
      <c r="D1128" s="3" t="s">
        <v>807</v>
      </c>
      <c r="E1128" s="3" t="s">
        <v>1213</v>
      </c>
    </row>
    <row r="1129" spans="1:5">
      <c r="A1129" s="3" t="s">
        <v>345</v>
      </c>
      <c r="B1129" s="3" t="s">
        <v>1282</v>
      </c>
      <c r="C1129" s="3" t="s">
        <v>310</v>
      </c>
      <c r="D1129" s="3" t="s">
        <v>811</v>
      </c>
      <c r="E1129" s="3" t="s">
        <v>1213</v>
      </c>
    </row>
    <row r="1130" spans="1:5">
      <c r="A1130" s="3" t="s">
        <v>345</v>
      </c>
      <c r="B1130" s="3" t="s">
        <v>1282</v>
      </c>
      <c r="C1130" s="3" t="s">
        <v>808</v>
      </c>
      <c r="D1130" s="3" t="s">
        <v>809</v>
      </c>
      <c r="E1130" s="3" t="s">
        <v>1213</v>
      </c>
    </row>
    <row r="1131" spans="1:5">
      <c r="A1131" s="3" t="s">
        <v>346</v>
      </c>
      <c r="B1131" s="3" t="s">
        <v>1283</v>
      </c>
      <c r="C1131" s="3" t="s">
        <v>208</v>
      </c>
      <c r="D1131" s="3" t="s">
        <v>805</v>
      </c>
      <c r="E1131" s="3" t="s">
        <v>1213</v>
      </c>
    </row>
    <row r="1132" spans="1:5">
      <c r="A1132" s="3" t="s">
        <v>346</v>
      </c>
      <c r="B1132" s="3" t="s">
        <v>1283</v>
      </c>
      <c r="C1132" s="3" t="s">
        <v>333</v>
      </c>
      <c r="D1132" s="3" t="s">
        <v>807</v>
      </c>
      <c r="E1132" s="3" t="s">
        <v>1213</v>
      </c>
    </row>
    <row r="1133" spans="1:5">
      <c r="A1133" s="3" t="s">
        <v>346</v>
      </c>
      <c r="B1133" s="3" t="s">
        <v>1283</v>
      </c>
      <c r="C1133" s="3" t="s">
        <v>310</v>
      </c>
      <c r="D1133" s="3" t="s">
        <v>811</v>
      </c>
      <c r="E1133" s="3" t="s">
        <v>1213</v>
      </c>
    </row>
    <row r="1134" spans="1:5">
      <c r="A1134" s="3" t="s">
        <v>346</v>
      </c>
      <c r="B1134" s="3" t="s">
        <v>1283</v>
      </c>
      <c r="C1134" s="3" t="s">
        <v>808</v>
      </c>
      <c r="D1134" s="3" t="s">
        <v>809</v>
      </c>
      <c r="E1134" s="3" t="s">
        <v>1213</v>
      </c>
    </row>
    <row r="1135" spans="1:5">
      <c r="A1135" s="3" t="s">
        <v>347</v>
      </c>
      <c r="B1135" s="3" t="s">
        <v>1284</v>
      </c>
      <c r="C1135" s="3" t="s">
        <v>208</v>
      </c>
      <c r="D1135" s="3" t="s">
        <v>805</v>
      </c>
      <c r="E1135" s="3" t="s">
        <v>1213</v>
      </c>
    </row>
    <row r="1136" spans="1:5">
      <c r="A1136" s="3" t="s">
        <v>347</v>
      </c>
      <c r="B1136" s="3" t="s">
        <v>1284</v>
      </c>
      <c r="C1136" s="3" t="s">
        <v>333</v>
      </c>
      <c r="D1136" s="3" t="s">
        <v>807</v>
      </c>
      <c r="E1136" s="3" t="s">
        <v>1213</v>
      </c>
    </row>
    <row r="1137" spans="1:5">
      <c r="A1137" s="3" t="s">
        <v>347</v>
      </c>
      <c r="B1137" s="3" t="s">
        <v>1284</v>
      </c>
      <c r="C1137" s="3" t="s">
        <v>310</v>
      </c>
      <c r="D1137" s="3" t="s">
        <v>811</v>
      </c>
      <c r="E1137" s="3" t="s">
        <v>1213</v>
      </c>
    </row>
    <row r="1138" spans="1:5">
      <c r="A1138" s="3" t="s">
        <v>347</v>
      </c>
      <c r="B1138" s="3" t="s">
        <v>1284</v>
      </c>
      <c r="C1138" s="3" t="s">
        <v>808</v>
      </c>
      <c r="D1138" s="3" t="s">
        <v>809</v>
      </c>
      <c r="E1138" s="3" t="s">
        <v>1213</v>
      </c>
    </row>
    <row r="1139" spans="1:5">
      <c r="A1139" s="3" t="s">
        <v>349</v>
      </c>
      <c r="B1139" s="3" t="s">
        <v>1285</v>
      </c>
      <c r="C1139" s="3" t="s">
        <v>208</v>
      </c>
      <c r="D1139" s="3" t="s">
        <v>805</v>
      </c>
      <c r="E1139" s="3" t="s">
        <v>1213</v>
      </c>
    </row>
    <row r="1140" spans="1:5">
      <c r="A1140" s="3" t="s">
        <v>349</v>
      </c>
      <c r="B1140" s="3" t="s">
        <v>1286</v>
      </c>
      <c r="C1140" s="3" t="s">
        <v>333</v>
      </c>
      <c r="D1140" s="3" t="s">
        <v>807</v>
      </c>
      <c r="E1140" s="3" t="s">
        <v>1213</v>
      </c>
    </row>
    <row r="1141" spans="1:5">
      <c r="A1141" s="3" t="s">
        <v>349</v>
      </c>
      <c r="B1141" s="3" t="s">
        <v>1286</v>
      </c>
      <c r="C1141" s="3" t="s">
        <v>310</v>
      </c>
      <c r="D1141" s="3" t="s">
        <v>811</v>
      </c>
      <c r="E1141" s="3" t="s">
        <v>1213</v>
      </c>
    </row>
    <row r="1142" spans="1:5">
      <c r="A1142" s="3" t="s">
        <v>349</v>
      </c>
      <c r="B1142" s="3" t="s">
        <v>1285</v>
      </c>
      <c r="C1142" s="3" t="s">
        <v>808</v>
      </c>
      <c r="D1142" s="3" t="s">
        <v>809</v>
      </c>
      <c r="E1142" s="3" t="s">
        <v>1213</v>
      </c>
    </row>
    <row r="1143" spans="1:5">
      <c r="A1143" s="3" t="s">
        <v>350</v>
      </c>
      <c r="B1143" s="3" t="s">
        <v>1287</v>
      </c>
      <c r="C1143" s="3" t="s">
        <v>208</v>
      </c>
      <c r="D1143" s="3" t="s">
        <v>805</v>
      </c>
      <c r="E1143" s="3" t="s">
        <v>1213</v>
      </c>
    </row>
    <row r="1144" spans="1:5">
      <c r="A1144" s="3" t="s">
        <v>350</v>
      </c>
      <c r="B1144" s="3" t="s">
        <v>1287</v>
      </c>
      <c r="C1144" s="3" t="s">
        <v>333</v>
      </c>
      <c r="D1144" s="3" t="s">
        <v>807</v>
      </c>
      <c r="E1144" s="3" t="s">
        <v>1213</v>
      </c>
    </row>
    <row r="1145" spans="1:5">
      <c r="A1145" s="3" t="s">
        <v>350</v>
      </c>
      <c r="B1145" s="3" t="s">
        <v>1287</v>
      </c>
      <c r="C1145" s="3" t="s">
        <v>310</v>
      </c>
      <c r="D1145" s="3" t="s">
        <v>811</v>
      </c>
      <c r="E1145" s="3" t="s">
        <v>1213</v>
      </c>
    </row>
    <row r="1146" spans="1:5">
      <c r="A1146" s="3" t="s">
        <v>350</v>
      </c>
      <c r="B1146" s="3" t="s">
        <v>1287</v>
      </c>
      <c r="C1146" s="3" t="s">
        <v>808</v>
      </c>
      <c r="D1146" s="3" t="s">
        <v>809</v>
      </c>
      <c r="E1146" s="3" t="s">
        <v>1213</v>
      </c>
    </row>
    <row r="1147" spans="1:5">
      <c r="A1147" s="3" t="s">
        <v>351</v>
      </c>
      <c r="B1147" s="3" t="s">
        <v>1288</v>
      </c>
      <c r="C1147" s="3" t="s">
        <v>208</v>
      </c>
      <c r="D1147" s="3" t="s">
        <v>805</v>
      </c>
      <c r="E1147" s="3" t="s">
        <v>1213</v>
      </c>
    </row>
    <row r="1148" spans="1:5">
      <c r="A1148" s="3" t="s">
        <v>351</v>
      </c>
      <c r="B1148" s="3" t="s">
        <v>1289</v>
      </c>
      <c r="C1148" s="3" t="s">
        <v>333</v>
      </c>
      <c r="D1148" s="3" t="s">
        <v>807</v>
      </c>
      <c r="E1148" s="3" t="s">
        <v>1213</v>
      </c>
    </row>
    <row r="1149" spans="1:5">
      <c r="A1149" s="3" t="s">
        <v>351</v>
      </c>
      <c r="B1149" s="3" t="s">
        <v>1289</v>
      </c>
      <c r="C1149" s="3" t="s">
        <v>310</v>
      </c>
      <c r="D1149" s="3" t="s">
        <v>811</v>
      </c>
      <c r="E1149" s="3" t="s">
        <v>1213</v>
      </c>
    </row>
    <row r="1150" spans="1:5">
      <c r="A1150" s="3" t="s">
        <v>351</v>
      </c>
      <c r="B1150" s="3" t="s">
        <v>1289</v>
      </c>
      <c r="C1150" s="3" t="s">
        <v>808</v>
      </c>
      <c r="D1150" s="3" t="s">
        <v>809</v>
      </c>
      <c r="E1150" s="3" t="s">
        <v>1213</v>
      </c>
    </row>
    <row r="1151" spans="1:5">
      <c r="A1151" s="3" t="s">
        <v>352</v>
      </c>
      <c r="B1151" s="3" t="s">
        <v>1290</v>
      </c>
      <c r="C1151" s="3" t="s">
        <v>208</v>
      </c>
      <c r="D1151" s="3" t="s">
        <v>805</v>
      </c>
      <c r="E1151" s="3" t="s">
        <v>1213</v>
      </c>
    </row>
    <row r="1152" spans="1:5">
      <c r="A1152" s="3" t="s">
        <v>352</v>
      </c>
      <c r="B1152" s="3" t="s">
        <v>1290</v>
      </c>
      <c r="C1152" s="3" t="s">
        <v>333</v>
      </c>
      <c r="D1152" s="3" t="s">
        <v>807</v>
      </c>
      <c r="E1152" s="3" t="s">
        <v>1213</v>
      </c>
    </row>
    <row r="1153" spans="1:5">
      <c r="A1153" s="3" t="s">
        <v>352</v>
      </c>
      <c r="B1153" s="3" t="s">
        <v>1291</v>
      </c>
      <c r="C1153" s="3" t="s">
        <v>310</v>
      </c>
      <c r="D1153" s="3" t="s">
        <v>811</v>
      </c>
      <c r="E1153" s="3" t="s">
        <v>1213</v>
      </c>
    </row>
    <row r="1154" spans="1:5">
      <c r="A1154" s="3" t="s">
        <v>352</v>
      </c>
      <c r="B1154" s="3" t="s">
        <v>1290</v>
      </c>
      <c r="C1154" s="3" t="s">
        <v>808</v>
      </c>
      <c r="D1154" s="3" t="s">
        <v>809</v>
      </c>
      <c r="E1154" s="3" t="s">
        <v>1213</v>
      </c>
    </row>
    <row r="1155" spans="1:5">
      <c r="A1155" s="3" t="s">
        <v>353</v>
      </c>
      <c r="B1155" s="3" t="s">
        <v>1292</v>
      </c>
      <c r="C1155" s="3" t="s">
        <v>208</v>
      </c>
      <c r="D1155" s="3" t="s">
        <v>805</v>
      </c>
      <c r="E1155" s="3" t="s">
        <v>1213</v>
      </c>
    </row>
    <row r="1156" spans="1:5">
      <c r="A1156" s="3" t="s">
        <v>353</v>
      </c>
      <c r="B1156" s="3" t="s">
        <v>1293</v>
      </c>
      <c r="C1156" s="3" t="s">
        <v>333</v>
      </c>
      <c r="D1156" s="3" t="s">
        <v>807</v>
      </c>
      <c r="E1156" s="3" t="s">
        <v>1213</v>
      </c>
    </row>
    <row r="1157" spans="1:5">
      <c r="A1157" s="3" t="s">
        <v>353</v>
      </c>
      <c r="B1157" s="3" t="s">
        <v>1293</v>
      </c>
      <c r="C1157" s="3" t="s">
        <v>310</v>
      </c>
      <c r="D1157" s="3" t="s">
        <v>811</v>
      </c>
      <c r="E1157" s="3" t="s">
        <v>1213</v>
      </c>
    </row>
    <row r="1158" spans="1:5">
      <c r="A1158" s="3" t="s">
        <v>353</v>
      </c>
      <c r="B1158" s="3" t="s">
        <v>1293</v>
      </c>
      <c r="C1158" s="3" t="s">
        <v>808</v>
      </c>
      <c r="D1158" s="3" t="s">
        <v>809</v>
      </c>
      <c r="E1158" s="3" t="s">
        <v>1213</v>
      </c>
    </row>
    <row r="1159" spans="1:5">
      <c r="A1159" s="3" t="s">
        <v>355</v>
      </c>
      <c r="B1159" s="3" t="s">
        <v>1294</v>
      </c>
      <c r="C1159" s="3" t="s">
        <v>208</v>
      </c>
      <c r="D1159" s="3" t="s">
        <v>805</v>
      </c>
      <c r="E1159" s="3" t="s">
        <v>1213</v>
      </c>
    </row>
    <row r="1160" spans="1:5">
      <c r="A1160" s="3" t="s">
        <v>355</v>
      </c>
      <c r="B1160" s="3" t="s">
        <v>1294</v>
      </c>
      <c r="C1160" s="3" t="s">
        <v>333</v>
      </c>
      <c r="D1160" s="3" t="s">
        <v>807</v>
      </c>
      <c r="E1160" s="3" t="s">
        <v>1213</v>
      </c>
    </row>
    <row r="1161" spans="1:5">
      <c r="A1161" s="3" t="s">
        <v>355</v>
      </c>
      <c r="B1161" s="3" t="s">
        <v>1294</v>
      </c>
      <c r="C1161" s="3" t="s">
        <v>310</v>
      </c>
      <c r="D1161" s="3" t="s">
        <v>811</v>
      </c>
      <c r="E1161" s="3" t="s">
        <v>1213</v>
      </c>
    </row>
    <row r="1162" spans="1:5">
      <c r="A1162" s="3" t="s">
        <v>355</v>
      </c>
      <c r="B1162" s="3" t="s">
        <v>1294</v>
      </c>
      <c r="C1162" s="3" t="s">
        <v>808</v>
      </c>
      <c r="D1162" s="3" t="s">
        <v>809</v>
      </c>
      <c r="E1162" s="3" t="s">
        <v>1213</v>
      </c>
    </row>
    <row r="1163" spans="1:5">
      <c r="A1163" s="3" t="s">
        <v>356</v>
      </c>
      <c r="B1163" s="3" t="s">
        <v>1295</v>
      </c>
      <c r="C1163" s="3" t="s">
        <v>208</v>
      </c>
      <c r="D1163" s="3" t="s">
        <v>805</v>
      </c>
      <c r="E1163" s="3" t="s">
        <v>1213</v>
      </c>
    </row>
    <row r="1164" spans="1:5">
      <c r="A1164" s="3" t="s">
        <v>356</v>
      </c>
      <c r="B1164" s="3" t="s">
        <v>1295</v>
      </c>
      <c r="C1164" s="3" t="s">
        <v>333</v>
      </c>
      <c r="D1164" s="3" t="s">
        <v>807</v>
      </c>
      <c r="E1164" s="3" t="s">
        <v>1213</v>
      </c>
    </row>
    <row r="1165" spans="1:5">
      <c r="A1165" s="3" t="s">
        <v>356</v>
      </c>
      <c r="B1165" s="3" t="s">
        <v>1295</v>
      </c>
      <c r="C1165" s="3" t="s">
        <v>310</v>
      </c>
      <c r="D1165" s="3" t="s">
        <v>811</v>
      </c>
      <c r="E1165" s="3" t="s">
        <v>1213</v>
      </c>
    </row>
    <row r="1166" spans="1:5">
      <c r="A1166" s="3" t="s">
        <v>356</v>
      </c>
      <c r="B1166" s="3" t="s">
        <v>1295</v>
      </c>
      <c r="C1166" s="3" t="s">
        <v>808</v>
      </c>
      <c r="D1166" s="3" t="s">
        <v>809</v>
      </c>
      <c r="E1166" s="3" t="s">
        <v>1213</v>
      </c>
    </row>
    <row r="1167" spans="1:5">
      <c r="A1167" s="3" t="s">
        <v>357</v>
      </c>
      <c r="B1167" s="3" t="s">
        <v>1296</v>
      </c>
      <c r="C1167" s="3" t="s">
        <v>208</v>
      </c>
      <c r="D1167" s="3" t="s">
        <v>805</v>
      </c>
      <c r="E1167" s="3" t="s">
        <v>1213</v>
      </c>
    </row>
    <row r="1168" spans="1:5">
      <c r="A1168" s="3" t="s">
        <v>357</v>
      </c>
      <c r="B1168" s="3" t="s">
        <v>1296</v>
      </c>
      <c r="C1168" s="3" t="s">
        <v>333</v>
      </c>
      <c r="D1168" s="3" t="s">
        <v>807</v>
      </c>
      <c r="E1168" s="3" t="s">
        <v>1213</v>
      </c>
    </row>
    <row r="1169" spans="1:5">
      <c r="A1169" s="3" t="s">
        <v>357</v>
      </c>
      <c r="B1169" s="3" t="s">
        <v>1296</v>
      </c>
      <c r="C1169" s="3" t="s">
        <v>310</v>
      </c>
      <c r="D1169" s="3" t="s">
        <v>811</v>
      </c>
      <c r="E1169" s="3" t="s">
        <v>1213</v>
      </c>
    </row>
    <row r="1170" spans="1:5">
      <c r="A1170" s="3" t="s">
        <v>357</v>
      </c>
      <c r="B1170" s="3" t="s">
        <v>1296</v>
      </c>
      <c r="C1170" s="3" t="s">
        <v>808</v>
      </c>
      <c r="D1170" s="3" t="s">
        <v>809</v>
      </c>
      <c r="E1170" s="3" t="s">
        <v>1213</v>
      </c>
    </row>
    <row r="1171" spans="1:5">
      <c r="A1171" s="3" t="s">
        <v>358</v>
      </c>
      <c r="B1171" s="3" t="s">
        <v>1297</v>
      </c>
      <c r="C1171" s="3" t="s">
        <v>208</v>
      </c>
      <c r="D1171" s="3" t="s">
        <v>805</v>
      </c>
      <c r="E1171" s="3" t="s">
        <v>1213</v>
      </c>
    </row>
    <row r="1172" spans="1:5">
      <c r="A1172" s="3" t="s">
        <v>358</v>
      </c>
      <c r="B1172" s="3" t="s">
        <v>1297</v>
      </c>
      <c r="C1172" s="3" t="s">
        <v>333</v>
      </c>
      <c r="D1172" s="3" t="s">
        <v>807</v>
      </c>
      <c r="E1172" s="3" t="s">
        <v>1213</v>
      </c>
    </row>
    <row r="1173" spans="1:5">
      <c r="A1173" s="3" t="s">
        <v>358</v>
      </c>
      <c r="B1173" s="3" t="s">
        <v>1297</v>
      </c>
      <c r="C1173" s="3" t="s">
        <v>310</v>
      </c>
      <c r="D1173" s="3" t="s">
        <v>811</v>
      </c>
      <c r="E1173" s="3" t="s">
        <v>1213</v>
      </c>
    </row>
    <row r="1174" spans="1:5">
      <c r="A1174" s="3" t="s">
        <v>358</v>
      </c>
      <c r="B1174" s="3" t="s">
        <v>1297</v>
      </c>
      <c r="C1174" s="3" t="s">
        <v>808</v>
      </c>
      <c r="D1174" s="3" t="s">
        <v>809</v>
      </c>
      <c r="E1174" s="3" t="s">
        <v>1213</v>
      </c>
    </row>
    <row r="1175" spans="1:5">
      <c r="A1175" s="3" t="s">
        <v>359</v>
      </c>
      <c r="B1175" s="3" t="s">
        <v>1298</v>
      </c>
      <c r="C1175" s="3" t="s">
        <v>208</v>
      </c>
      <c r="D1175" s="3" t="s">
        <v>805</v>
      </c>
      <c r="E1175" s="3" t="s">
        <v>1213</v>
      </c>
    </row>
    <row r="1176" spans="1:5">
      <c r="A1176" s="3" t="s">
        <v>359</v>
      </c>
      <c r="B1176" s="3" t="s">
        <v>1298</v>
      </c>
      <c r="C1176" s="3" t="s">
        <v>333</v>
      </c>
      <c r="D1176" s="3" t="s">
        <v>807</v>
      </c>
      <c r="E1176" s="3" t="s">
        <v>1213</v>
      </c>
    </row>
    <row r="1177" spans="1:5">
      <c r="A1177" s="3" t="s">
        <v>359</v>
      </c>
      <c r="B1177" s="3" t="s">
        <v>1298</v>
      </c>
      <c r="C1177" s="3" t="s">
        <v>310</v>
      </c>
      <c r="D1177" s="3" t="s">
        <v>811</v>
      </c>
      <c r="E1177" s="3" t="s">
        <v>1213</v>
      </c>
    </row>
    <row r="1178" spans="1:5">
      <c r="A1178" s="3" t="s">
        <v>359</v>
      </c>
      <c r="B1178" s="3" t="s">
        <v>1298</v>
      </c>
      <c r="C1178" s="3" t="s">
        <v>808</v>
      </c>
      <c r="D1178" s="3" t="s">
        <v>809</v>
      </c>
      <c r="E1178" s="3" t="s">
        <v>1213</v>
      </c>
    </row>
    <row r="1179" spans="1:5">
      <c r="A1179" s="3" t="s">
        <v>360</v>
      </c>
      <c r="B1179" s="3" t="s">
        <v>1299</v>
      </c>
      <c r="C1179" s="3" t="s">
        <v>208</v>
      </c>
      <c r="D1179" s="3" t="s">
        <v>805</v>
      </c>
      <c r="E1179" s="3" t="s">
        <v>1213</v>
      </c>
    </row>
    <row r="1180" spans="1:5">
      <c r="A1180" s="3" t="s">
        <v>360</v>
      </c>
      <c r="B1180" s="3" t="s">
        <v>1299</v>
      </c>
      <c r="C1180" s="3" t="s">
        <v>333</v>
      </c>
      <c r="D1180" s="3" t="s">
        <v>807</v>
      </c>
      <c r="E1180" s="3" t="s">
        <v>1213</v>
      </c>
    </row>
    <row r="1181" spans="1:5">
      <c r="A1181" s="3" t="s">
        <v>360</v>
      </c>
      <c r="B1181" s="3" t="s">
        <v>1299</v>
      </c>
      <c r="C1181" s="3" t="s">
        <v>310</v>
      </c>
      <c r="D1181" s="3" t="s">
        <v>811</v>
      </c>
      <c r="E1181" s="3" t="s">
        <v>1213</v>
      </c>
    </row>
    <row r="1182" spans="1:5">
      <c r="A1182" s="3" t="s">
        <v>360</v>
      </c>
      <c r="B1182" s="3" t="s">
        <v>1299</v>
      </c>
      <c r="C1182" s="3" t="s">
        <v>808</v>
      </c>
      <c r="D1182" s="3" t="s">
        <v>809</v>
      </c>
      <c r="E1182" s="3" t="s">
        <v>1213</v>
      </c>
    </row>
    <row r="1183" spans="1:5">
      <c r="A1183" s="3" t="s">
        <v>452</v>
      </c>
      <c r="B1183" s="3" t="s">
        <v>1300</v>
      </c>
      <c r="C1183" s="3" t="s">
        <v>208</v>
      </c>
      <c r="D1183" s="3" t="s">
        <v>805</v>
      </c>
      <c r="E1183" s="3" t="s">
        <v>1213</v>
      </c>
    </row>
    <row r="1184" spans="1:5">
      <c r="A1184" s="3" t="s">
        <v>452</v>
      </c>
      <c r="B1184" s="3" t="s">
        <v>1300</v>
      </c>
      <c r="C1184" s="3" t="s">
        <v>333</v>
      </c>
      <c r="D1184" s="3" t="s">
        <v>807</v>
      </c>
      <c r="E1184" s="3" t="s">
        <v>1213</v>
      </c>
    </row>
    <row r="1185" spans="1:5">
      <c r="A1185" s="3" t="s">
        <v>452</v>
      </c>
      <c r="B1185" s="3" t="s">
        <v>1300</v>
      </c>
      <c r="C1185" s="3" t="s">
        <v>310</v>
      </c>
      <c r="D1185" s="3" t="s">
        <v>811</v>
      </c>
      <c r="E1185" s="3" t="s">
        <v>1213</v>
      </c>
    </row>
    <row r="1186" spans="1:5">
      <c r="A1186" s="3" t="s">
        <v>452</v>
      </c>
      <c r="B1186" s="3" t="s">
        <v>1300</v>
      </c>
      <c r="C1186" s="3" t="s">
        <v>808</v>
      </c>
      <c r="D1186" s="3" t="s">
        <v>809</v>
      </c>
      <c r="E1186" s="3" t="s">
        <v>1213</v>
      </c>
    </row>
    <row r="1187" spans="1:5">
      <c r="A1187" s="3" t="s">
        <v>453</v>
      </c>
      <c r="B1187" s="3" t="s">
        <v>1301</v>
      </c>
      <c r="C1187" s="3" t="s">
        <v>208</v>
      </c>
      <c r="D1187" s="3" t="s">
        <v>805</v>
      </c>
      <c r="E1187" s="3" t="s">
        <v>1213</v>
      </c>
    </row>
    <row r="1188" spans="1:5">
      <c r="A1188" s="3" t="s">
        <v>453</v>
      </c>
      <c r="B1188" s="3" t="s">
        <v>1301</v>
      </c>
      <c r="C1188" s="3" t="s">
        <v>333</v>
      </c>
      <c r="D1188" s="3" t="s">
        <v>807</v>
      </c>
      <c r="E1188" s="3" t="s">
        <v>1213</v>
      </c>
    </row>
    <row r="1189" spans="1:5">
      <c r="A1189" s="3" t="s">
        <v>453</v>
      </c>
      <c r="B1189" s="3" t="s">
        <v>1301</v>
      </c>
      <c r="C1189" s="3" t="s">
        <v>310</v>
      </c>
      <c r="D1189" s="3" t="s">
        <v>811</v>
      </c>
      <c r="E1189" s="3" t="s">
        <v>1213</v>
      </c>
    </row>
    <row r="1190" spans="1:5">
      <c r="A1190" s="3" t="s">
        <v>453</v>
      </c>
      <c r="B1190" s="3" t="s">
        <v>1301</v>
      </c>
      <c r="C1190" s="3" t="s">
        <v>808</v>
      </c>
      <c r="D1190" s="3" t="s">
        <v>809</v>
      </c>
      <c r="E1190" s="3" t="s">
        <v>1213</v>
      </c>
    </row>
    <row r="1191" spans="1:5" ht="25.5">
      <c r="A1191" s="3" t="s">
        <v>1302</v>
      </c>
      <c r="B1191" s="147" t="s">
        <v>963</v>
      </c>
      <c r="C1191" s="3" t="s">
        <v>208</v>
      </c>
      <c r="D1191" s="3" t="s">
        <v>805</v>
      </c>
      <c r="E1191" s="3" t="s">
        <v>1213</v>
      </c>
    </row>
    <row r="1192" spans="1:5" ht="25.5">
      <c r="A1192" s="3" t="s">
        <v>1302</v>
      </c>
      <c r="B1192" s="147" t="s">
        <v>963</v>
      </c>
      <c r="C1192" s="3" t="s">
        <v>333</v>
      </c>
      <c r="D1192" s="3" t="s">
        <v>807</v>
      </c>
      <c r="E1192" s="3" t="s">
        <v>1213</v>
      </c>
    </row>
    <row r="1193" spans="1:5" ht="25.5">
      <c r="A1193" s="3" t="s">
        <v>1302</v>
      </c>
      <c r="B1193" s="147" t="s">
        <v>963</v>
      </c>
      <c r="C1193" s="3" t="s">
        <v>310</v>
      </c>
      <c r="D1193" s="3" t="s">
        <v>811</v>
      </c>
      <c r="E1193" s="3" t="s">
        <v>1213</v>
      </c>
    </row>
    <row r="1194" spans="1:5" ht="25.5">
      <c r="A1194" s="3" t="s">
        <v>1302</v>
      </c>
      <c r="B1194" s="147" t="s">
        <v>963</v>
      </c>
      <c r="C1194" s="3" t="s">
        <v>808</v>
      </c>
      <c r="D1194" s="3" t="s">
        <v>809</v>
      </c>
      <c r="E1194" s="3" t="s">
        <v>1213</v>
      </c>
    </row>
    <row r="1195" spans="1:5" ht="25.5">
      <c r="A1195" s="3" t="s">
        <v>1302</v>
      </c>
      <c r="B1195" s="147" t="s">
        <v>963</v>
      </c>
      <c r="C1195" s="3" t="s">
        <v>269</v>
      </c>
      <c r="D1195" s="3" t="s">
        <v>878</v>
      </c>
      <c r="E1195" s="3" t="s">
        <v>879</v>
      </c>
    </row>
  </sheetData>
  <autoFilter ref="A1:A1195"/>
  <phoneticPr fontId="5" type="noConversion"/>
  <pageMargins left="0.7" right="0.7" top="0.75" bottom="0.75" header="0.3" footer="0.3"/>
  <pageSetup paperSize="9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6"/>
  <sheetViews>
    <sheetView workbookViewId="0">
      <selection activeCell="O39" sqref="O39"/>
    </sheetView>
  </sheetViews>
  <sheetFormatPr defaultColWidth="9.140625" defaultRowHeight="12.75"/>
  <cols>
    <col min="1" max="1" width="8.42578125" customWidth="1"/>
    <col min="2" max="2" width="43.5703125" customWidth="1"/>
    <col min="3" max="3" width="10.140625" customWidth="1"/>
  </cols>
  <sheetData>
    <row r="1" spans="1:3">
      <c r="A1" s="1" t="s">
        <v>1303</v>
      </c>
      <c r="B1" s="2"/>
      <c r="C1" s="2"/>
    </row>
    <row r="2" spans="1:3">
      <c r="A2" s="137" t="s">
        <v>1304</v>
      </c>
      <c r="B2" s="137" t="s">
        <v>1305</v>
      </c>
      <c r="C2" s="137" t="s">
        <v>1306</v>
      </c>
    </row>
    <row r="3" spans="1:3">
      <c r="A3" s="3" t="s">
        <v>208</v>
      </c>
      <c r="B3" s="3" t="s">
        <v>805</v>
      </c>
      <c r="C3" s="3" t="s">
        <v>1139</v>
      </c>
    </row>
    <row r="4" spans="1:3">
      <c r="A4" s="3" t="s">
        <v>333</v>
      </c>
      <c r="B4" s="3" t="s">
        <v>807</v>
      </c>
      <c r="C4" s="3" t="s">
        <v>1139</v>
      </c>
    </row>
    <row r="5" spans="1:3">
      <c r="A5" s="3" t="s">
        <v>310</v>
      </c>
      <c r="B5" s="3" t="s">
        <v>811</v>
      </c>
      <c r="C5" s="3" t="s">
        <v>1139</v>
      </c>
    </row>
    <row r="6" spans="1:3">
      <c r="A6" s="3" t="s">
        <v>489</v>
      </c>
      <c r="B6" s="3" t="s">
        <v>899</v>
      </c>
      <c r="C6" s="3" t="s">
        <v>1139</v>
      </c>
    </row>
    <row r="7" spans="1:3">
      <c r="A7" s="3" t="s">
        <v>210</v>
      </c>
      <c r="B7" s="3" t="s">
        <v>868</v>
      </c>
      <c r="C7" s="3" t="s">
        <v>1307</v>
      </c>
    </row>
    <row r="8" spans="1:3">
      <c r="A8" s="3" t="s">
        <v>259</v>
      </c>
      <c r="B8" s="3" t="s">
        <v>942</v>
      </c>
      <c r="C8" s="3" t="s">
        <v>1307</v>
      </c>
    </row>
    <row r="9" spans="1:3">
      <c r="A9" s="3" t="s">
        <v>267</v>
      </c>
      <c r="B9" s="3" t="s">
        <v>966</v>
      </c>
      <c r="C9" s="3" t="s">
        <v>1307</v>
      </c>
    </row>
    <row r="10" spans="1:3">
      <c r="A10" s="3" t="s">
        <v>499</v>
      </c>
      <c r="B10" s="3" t="s">
        <v>975</v>
      </c>
      <c r="C10" s="3" t="s">
        <v>1307</v>
      </c>
    </row>
    <row r="11" spans="1:3">
      <c r="A11" s="3" t="s">
        <v>1030</v>
      </c>
      <c r="B11" s="3" t="s">
        <v>1031</v>
      </c>
      <c r="C11" s="3" t="s">
        <v>1307</v>
      </c>
    </row>
    <row r="12" spans="1:3">
      <c r="A12" s="3" t="s">
        <v>835</v>
      </c>
      <c r="B12" s="3" t="s">
        <v>836</v>
      </c>
      <c r="C12" s="3" t="s">
        <v>1307</v>
      </c>
    </row>
    <row r="13" spans="1:3">
      <c r="A13" s="3" t="s">
        <v>839</v>
      </c>
      <c r="B13" s="3" t="s">
        <v>840</v>
      </c>
      <c r="C13" s="3" t="s">
        <v>1307</v>
      </c>
    </row>
    <row r="14" spans="1:3">
      <c r="A14" s="3" t="s">
        <v>841</v>
      </c>
      <c r="B14" s="3" t="s">
        <v>842</v>
      </c>
      <c r="C14" s="3" t="s">
        <v>1307</v>
      </c>
    </row>
    <row r="15" spans="1:3">
      <c r="A15" s="3" t="s">
        <v>843</v>
      </c>
      <c r="B15" s="3" t="s">
        <v>844</v>
      </c>
      <c r="C15" s="3" t="s">
        <v>1307</v>
      </c>
    </row>
    <row r="16" spans="1:3">
      <c r="A16" s="3" t="s">
        <v>845</v>
      </c>
      <c r="B16" s="3" t="s">
        <v>1308</v>
      </c>
      <c r="C16" s="3" t="s">
        <v>1307</v>
      </c>
    </row>
    <row r="17" spans="1:3">
      <c r="A17" s="3" t="s">
        <v>847</v>
      </c>
      <c r="B17" s="3" t="s">
        <v>848</v>
      </c>
      <c r="C17" s="3" t="s">
        <v>1307</v>
      </c>
    </row>
    <row r="18" spans="1:3">
      <c r="A18" s="3" t="s">
        <v>808</v>
      </c>
      <c r="B18" s="3" t="s">
        <v>809</v>
      </c>
      <c r="C18" s="3" t="s">
        <v>1047</v>
      </c>
    </row>
    <row r="19" spans="1:3">
      <c r="A19" s="3" t="s">
        <v>331</v>
      </c>
      <c r="B19" s="3" t="s">
        <v>881</v>
      </c>
      <c r="C19" s="3" t="s">
        <v>1309</v>
      </c>
    </row>
    <row r="20" spans="1:3">
      <c r="A20" s="3" t="s">
        <v>856</v>
      </c>
      <c r="B20" s="3" t="s">
        <v>857</v>
      </c>
      <c r="C20" s="3" t="s">
        <v>1309</v>
      </c>
    </row>
    <row r="21" spans="1:3">
      <c r="A21" s="3" t="s">
        <v>494</v>
      </c>
      <c r="B21" s="3" t="s">
        <v>858</v>
      </c>
      <c r="C21" s="3" t="s">
        <v>1309</v>
      </c>
    </row>
    <row r="22" spans="1:3">
      <c r="A22" s="3" t="s">
        <v>283</v>
      </c>
      <c r="B22" s="3" t="s">
        <v>870</v>
      </c>
      <c r="C22" s="3" t="s">
        <v>871</v>
      </c>
    </row>
    <row r="23" spans="1:3">
      <c r="A23" s="3" t="s">
        <v>269</v>
      </c>
      <c r="B23" s="3" t="s">
        <v>878</v>
      </c>
      <c r="C23" s="3" t="s">
        <v>879</v>
      </c>
    </row>
    <row r="24" spans="1:3">
      <c r="A24" s="3" t="s">
        <v>911</v>
      </c>
      <c r="B24" s="3" t="s">
        <v>1310</v>
      </c>
      <c r="C24" s="3" t="s">
        <v>879</v>
      </c>
    </row>
    <row r="25" spans="1:3">
      <c r="A25" s="3" t="s">
        <v>307</v>
      </c>
      <c r="B25" s="3" t="s">
        <v>872</v>
      </c>
      <c r="C25" s="3" t="s">
        <v>873</v>
      </c>
    </row>
    <row r="26" spans="1:3">
      <c r="A26" s="3" t="s">
        <v>926</v>
      </c>
      <c r="B26" s="3" t="s">
        <v>927</v>
      </c>
      <c r="C26" s="3" t="s">
        <v>815</v>
      </c>
    </row>
    <row r="27" spans="1:3">
      <c r="A27" s="3" t="s">
        <v>888</v>
      </c>
      <c r="B27" s="3" t="s">
        <v>1311</v>
      </c>
      <c r="C27" s="3" t="s">
        <v>815</v>
      </c>
    </row>
    <row r="28" spans="1:3">
      <c r="A28" s="3" t="s">
        <v>891</v>
      </c>
      <c r="B28" s="3" t="s">
        <v>892</v>
      </c>
      <c r="C28" s="3" t="s">
        <v>815</v>
      </c>
    </row>
    <row r="29" spans="1:3">
      <c r="A29" s="3" t="s">
        <v>916</v>
      </c>
      <c r="B29" s="3" t="s">
        <v>917</v>
      </c>
      <c r="C29" s="3" t="s">
        <v>815</v>
      </c>
    </row>
    <row r="30" spans="1:3">
      <c r="A30" s="3" t="s">
        <v>918</v>
      </c>
      <c r="B30" s="3" t="s">
        <v>919</v>
      </c>
      <c r="C30" s="3" t="s">
        <v>815</v>
      </c>
    </row>
    <row r="31" spans="1:3">
      <c r="A31" s="3" t="s">
        <v>920</v>
      </c>
      <c r="B31" s="3" t="s">
        <v>921</v>
      </c>
      <c r="C31" s="3" t="s">
        <v>815</v>
      </c>
    </row>
    <row r="32" spans="1:3">
      <c r="A32" s="3" t="s">
        <v>913</v>
      </c>
      <c r="B32" s="3" t="s">
        <v>1312</v>
      </c>
      <c r="C32" s="3" t="s">
        <v>815</v>
      </c>
    </row>
    <row r="33" spans="1:3">
      <c r="A33" s="3" t="s">
        <v>813</v>
      </c>
      <c r="B33" s="3" t="s">
        <v>814</v>
      </c>
      <c r="C33" s="3" t="s">
        <v>815</v>
      </c>
    </row>
    <row r="34" spans="1:3">
      <c r="A34" s="3" t="s">
        <v>816</v>
      </c>
      <c r="B34" s="3" t="s">
        <v>817</v>
      </c>
      <c r="C34" s="3" t="s">
        <v>815</v>
      </c>
    </row>
    <row r="35" spans="1:3">
      <c r="A35" s="3" t="s">
        <v>818</v>
      </c>
      <c r="B35" s="3" t="s">
        <v>819</v>
      </c>
      <c r="C35" s="3" t="s">
        <v>815</v>
      </c>
    </row>
    <row r="36" spans="1:3">
      <c r="A36" s="3" t="s">
        <v>821</v>
      </c>
      <c r="B36" s="3" t="s">
        <v>1313</v>
      </c>
      <c r="C36" s="3" t="s">
        <v>815</v>
      </c>
    </row>
    <row r="37" spans="1:3">
      <c r="A37" s="3" t="s">
        <v>823</v>
      </c>
      <c r="B37" s="3" t="s">
        <v>1314</v>
      </c>
      <c r="C37" s="3" t="s">
        <v>815</v>
      </c>
    </row>
    <row r="38" spans="1:3">
      <c r="A38" s="3" t="s">
        <v>825</v>
      </c>
      <c r="B38" s="3" t="s">
        <v>826</v>
      </c>
      <c r="C38" s="3" t="s">
        <v>815</v>
      </c>
    </row>
    <row r="39" spans="1:3">
      <c r="A39" s="3" t="s">
        <v>827</v>
      </c>
      <c r="B39" s="3" t="s">
        <v>828</v>
      </c>
      <c r="C39" s="3" t="s">
        <v>815</v>
      </c>
    </row>
    <row r="40" spans="1:3">
      <c r="A40" s="3" t="s">
        <v>829</v>
      </c>
      <c r="B40" s="3" t="s">
        <v>830</v>
      </c>
      <c r="C40" s="3" t="s">
        <v>815</v>
      </c>
    </row>
    <row r="41" spans="1:3">
      <c r="A41" s="3" t="s">
        <v>831</v>
      </c>
      <c r="B41" s="3" t="s">
        <v>1315</v>
      </c>
      <c r="C41" s="3" t="s">
        <v>815</v>
      </c>
    </row>
    <row r="42" spans="1:3">
      <c r="A42" s="3" t="s">
        <v>1057</v>
      </c>
      <c r="B42" s="3" t="s">
        <v>1058</v>
      </c>
      <c r="C42" s="3" t="s">
        <v>815</v>
      </c>
    </row>
    <row r="43" spans="1:3">
      <c r="A43" s="3" t="s">
        <v>1059</v>
      </c>
      <c r="B43" s="3" t="s">
        <v>1316</v>
      </c>
      <c r="C43" s="3" t="s">
        <v>815</v>
      </c>
    </row>
    <row r="44" spans="1:3">
      <c r="A44" s="3" t="s">
        <v>928</v>
      </c>
      <c r="B44" s="3" t="s">
        <v>1317</v>
      </c>
      <c r="C44" s="3" t="s">
        <v>815</v>
      </c>
    </row>
    <row r="45" spans="1:3">
      <c r="A45" s="3" t="s">
        <v>930</v>
      </c>
      <c r="B45" s="3" t="s">
        <v>1318</v>
      </c>
      <c r="C45" s="3" t="s">
        <v>815</v>
      </c>
    </row>
    <row r="46" spans="1:3">
      <c r="A46" s="3" t="s">
        <v>885</v>
      </c>
      <c r="B46" s="3" t="s">
        <v>886</v>
      </c>
      <c r="C46" s="3" t="s">
        <v>820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15</vt:i4>
      </vt:variant>
      <vt:variant>
        <vt:lpstr>Named Ranges</vt:lpstr>
      </vt:variant>
      <vt:variant>
        <vt:i4>1</vt:i4>
      </vt:variant>
    </vt:vector>
  </HeadingPairs>
  <TitlesOfParts>
    <vt:vector size="16" baseType="lpstr">
      <vt:lpstr>НАСЛОВ</vt:lpstr>
      <vt:lpstr>Садржај</vt:lpstr>
      <vt:lpstr>ДЕМОГРАФИЈА</vt:lpstr>
      <vt:lpstr>ЗДР.РАД. И САРАД.</vt:lpstr>
      <vt:lpstr>СТОМАТОЛОГИЈА</vt:lpstr>
      <vt:lpstr>АПОТЕКА</vt:lpstr>
      <vt:lpstr>НЕМЕД.РАДНИЦИ</vt:lpstr>
      <vt:lpstr>ЗБИРНО КАДРОВИ </vt:lpstr>
      <vt:lpstr>Usluge_po_sluzbama</vt:lpstr>
      <vt:lpstr>Zbirna(Pivot)</vt:lpstr>
      <vt:lpstr>ЛЕКОВИ</vt:lpstr>
      <vt:lpstr>САНИТЕТСКИ И ПОТРОШНИ МАТЕР </vt:lpstr>
      <vt:lpstr>РЕАГЕНСИ</vt:lpstr>
      <vt:lpstr>Прилог 5  РФЗО услуга обележје</vt:lpstr>
      <vt:lpstr>Прилог 6 РФЗО  атрибути</vt:lpstr>
      <vt:lpstr>Usluge_po_sluzbama!Print_Area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vuksa_ana</dc:creator>
  <cp:lastModifiedBy>user</cp:lastModifiedBy>
  <cp:lastPrinted>2026-05-14T12:48:24Z</cp:lastPrinted>
  <dcterms:created xsi:type="dcterms:W3CDTF">2009-12-11T13:16:00Z</dcterms:created>
  <dcterms:modified xsi:type="dcterms:W3CDTF">2026-05-14T12:50:12Z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1033-11.2.0.9937</vt:lpwstr>
  </property>
</Properties>
</file>